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15" windowHeight="8085" tabRatio="779" activeTab="0"/>
  </bookViews>
  <sheets>
    <sheet name="analyse du projet" sheetId="1" r:id="rId1"/>
    <sheet name="Profil environnemental" sheetId="2" r:id="rId2"/>
  </sheets>
  <definedNames>
    <definedName name="_xlnm.Print_Titles" localSheetId="0">'analyse du projet'!$1:$1</definedName>
    <definedName name="_xlnm.Print_Titles" localSheetId="1">'Profil environnemental'!$4:$4</definedName>
    <definedName name="_xlnm.Print_Area" localSheetId="0">'analyse du projet'!$A$2:$G$269</definedName>
    <definedName name="_xlnm.Print_Area" localSheetId="1">'Profil environnemental'!$A$1:$I$71</definedName>
  </definedNames>
  <calcPr fullCalcOnLoad="1"/>
</workbook>
</file>

<file path=xl/sharedStrings.xml><?xml version="1.0" encoding="utf-8"?>
<sst xmlns="http://schemas.openxmlformats.org/spreadsheetml/2006/main" count="491" uniqueCount="387">
  <si>
    <t>Choisir des matériaux issus de filières locales (moins de 500km)</t>
  </si>
  <si>
    <t>Choisir des matériaux issus de filières de recyclage</t>
  </si>
  <si>
    <t>Raccorder le bâtiment aux différents lieux d'attractivités pouvant exister à l'échelle du quartier et/ou de la commune : marché, écoles, culture, sport, restauration, etc.</t>
  </si>
  <si>
    <t>Avoir un arrêt de transport collectif à moins de 300 m de l'entrée du bâtiment</t>
  </si>
  <si>
    <t>Proposer des places de stationnement réservées au covoiturage</t>
  </si>
  <si>
    <t xml:space="preserve">Proposer des places de stationnement réservées aux véhicules propres </t>
  </si>
  <si>
    <t>Proposer des dispositifs favorisant l' utilisation de véhicules propres : prise électrique</t>
  </si>
  <si>
    <t>Proposer des stationnements vélos clos et couvert</t>
  </si>
  <si>
    <t>Proposer des stationnements vélos à moins de 50 mètres de l'entrée principale</t>
  </si>
  <si>
    <t>Proposer une pompe à air en accès libre pour gonfler les vélos</t>
  </si>
  <si>
    <t>Proposer un espace recharge pour vélos électriques, équipé également d'une mallette spécifique pour l'entretien du vélo</t>
  </si>
  <si>
    <t>Proposer un local trotinettes, poussettes, vélos pliants, etc.</t>
  </si>
  <si>
    <t>Sécuriser les cheminements piétons et respecter la règlementation PMR de jour comme de nuit</t>
  </si>
  <si>
    <t>Proposer des espaces communs appropriés (vestiaires, douches) pour le personnel cyclistes</t>
  </si>
  <si>
    <t>Décrire les dispositifs pris pour maîtriser l'inconfort en mi-saison</t>
  </si>
  <si>
    <t>Apporter de la lumière naturelle dans tous les locaux y compris les circulations (sauf espaces sensibles et locaux techniques)</t>
  </si>
  <si>
    <t>Privilégier des vues agréables pour les lieux à occupation prolongée</t>
  </si>
  <si>
    <t>Réaliser une étude acoustique prouvant de l'amélioration du confort acoustique, de pièce à pièce, par rapport à la réglementation en vigueur</t>
  </si>
  <si>
    <t>Décrire les dispositifs pris pour atténuer les nuisances olfactives éventuelles internes et externes</t>
  </si>
  <si>
    <t>Mettre en place des pictogrammes afin de faciliter la lecture des lieux pour un public soit jeune, soit ne sachant pas lire le français.</t>
  </si>
  <si>
    <t>Disposer au sol des bandes pour permettre aux PMR de se déplacer facilement</t>
  </si>
  <si>
    <t>Décrire au minimum deux autres systèmes d'aides améliorant les conditions de travail et d'usage des occupants pour les personnes fragilisées, jeunes, illettrées, etc.</t>
  </si>
  <si>
    <t>Choisir des revêtements faciles à entretenir : plafonds, sous-plafonds, murs et sols</t>
  </si>
  <si>
    <t>Optimiser l'éclairage naturel dans les locaux déchets</t>
  </si>
  <si>
    <t>Proposer un espace dédié au compostage sur site</t>
  </si>
  <si>
    <t>Sensibiliser les occupants sur la présence d'un compostage et de son bon usage</t>
  </si>
  <si>
    <t xml:space="preserve">Sensibiliser de manière visible les occupants sur le tri des déchets au sein du bâtiment </t>
  </si>
  <si>
    <t>Proposer un panneau d'affichage dans l'espace déchets intermédiaire parlant du tri, compostage, borne relais,etc. à l'attention des gestionnaires des lieux</t>
  </si>
  <si>
    <t>Equiper le projet d'une géothermie sur nappe, sur pieux, etc.</t>
  </si>
  <si>
    <t>Maximum disponible</t>
  </si>
  <si>
    <t>Objectif</t>
  </si>
  <si>
    <t>niveau P</t>
  </si>
  <si>
    <t>niveau PP</t>
  </si>
  <si>
    <t>niveau TP</t>
  </si>
  <si>
    <t>max</t>
  </si>
  <si>
    <t>obligatoire</t>
  </si>
  <si>
    <t>Réaliser une étude de simulation thermique dynamique dès la phase APS et revue en APD</t>
  </si>
  <si>
    <t>Favoriser des revêtements bactéricides : poignées de portes en cuivre, etc.</t>
  </si>
  <si>
    <t>Privilégier les locaux déchets avec un accès indépendant et direct sur la rue</t>
  </si>
  <si>
    <t>Valorisation des déchets (% de la masse totale de déchets générés)</t>
  </si>
  <si>
    <t>Tri des déchets</t>
  </si>
  <si>
    <t>6.2. Adaptabilité et durabilité de l'ouvrage</t>
  </si>
  <si>
    <t>Durée de vie du bâtiment</t>
  </si>
  <si>
    <t>Zonage des locaux</t>
  </si>
  <si>
    <t xml:space="preserve">Isolation thermique </t>
  </si>
  <si>
    <t>Perméabilité à l’air / Etanchéité de l’enveloppe</t>
  </si>
  <si>
    <t>Surfaces vitrées et protections</t>
  </si>
  <si>
    <t xml:space="preserve">Valorisation du bâtiment </t>
  </si>
  <si>
    <t>2.4. Solutions techniques</t>
  </si>
  <si>
    <t>Système éclairage</t>
  </si>
  <si>
    <t>Heures travaillées réservées à des emplois d’insertion</t>
  </si>
  <si>
    <t>Sensibilisation du personnel de chantier</t>
  </si>
  <si>
    <t>Points disponibles</t>
  </si>
  <si>
    <t>Points obtenus</t>
  </si>
  <si>
    <t xml:space="preserve">Exigences </t>
  </si>
  <si>
    <t>OBJECTIF 2 - Gestion de l'énergie</t>
  </si>
  <si>
    <t>Justifier de l'orientation du bâtiment en fonction des contraintes du site et du programme</t>
  </si>
  <si>
    <t>Trames verte et bleue</t>
  </si>
  <si>
    <t>Réseau de chaleur</t>
  </si>
  <si>
    <t>Panneaux solaires thermiques</t>
  </si>
  <si>
    <t>Pompes à chaleur performantes</t>
  </si>
  <si>
    <t>OBJECTIF 1 - Intégration du projet dans son environnement</t>
  </si>
  <si>
    <t>OBJECTIF 10 - Gestion des déchets d'activité</t>
  </si>
  <si>
    <t>OBJECTIF 9 - Qualité Sanitaire des Espaces</t>
  </si>
  <si>
    <t>OBJECTIF 8 - Confort hygrothermique, visuel, acoustique et olfactif</t>
  </si>
  <si>
    <t>OBJECTIF 7 - Gestion des déplacements alternatifs à la voiture</t>
  </si>
  <si>
    <t>OBJECTIF 5 - Chantiers "durables et solidaires"</t>
  </si>
  <si>
    <t>4.1. Imperméabilisation et végétalisation des sols</t>
  </si>
  <si>
    <t>4.2. Récupération des eaux de pluie</t>
  </si>
  <si>
    <t>4.3. Réseaux séparatifs</t>
  </si>
  <si>
    <t xml:space="preserve">5.1.Aspects sociaux du chantier </t>
  </si>
  <si>
    <t>5.2. Aspects organisationnels du chantier</t>
  </si>
  <si>
    <t>5.3.  Gestion des déchets de chantier</t>
  </si>
  <si>
    <t>5.4.Limitation des pollutions et nuisances</t>
  </si>
  <si>
    <t xml:space="preserve">Préoccupation </t>
  </si>
  <si>
    <t>Suivi de chantier</t>
  </si>
  <si>
    <t>6.3. Impacts environnementaux des produits</t>
  </si>
  <si>
    <t>7.1. Politique de développement urbain durable</t>
  </si>
  <si>
    <t>8.1.  Confort hygrothermique</t>
  </si>
  <si>
    <t>8.2. Confort visuel</t>
  </si>
  <si>
    <t>8.3. Confort acoustique</t>
  </si>
  <si>
    <t>9.2. Impacts sanitaires de l'air</t>
  </si>
  <si>
    <t>10.1. Gestion des déchets d'activité</t>
  </si>
  <si>
    <t>10.3.  Sensibilisation des occupants</t>
  </si>
  <si>
    <t>10.2.Tri et valorisation</t>
  </si>
  <si>
    <t>Valorisation climatique des espaces extérieurs</t>
  </si>
  <si>
    <t>8.4. Confort olfactif</t>
  </si>
  <si>
    <t>Valorisation acoustique des espaces extérieurs</t>
  </si>
  <si>
    <t>Valorisation olfactive des espaces extérieurs</t>
  </si>
  <si>
    <t xml:space="preserve">Valorisation visuelle des espaces extérieurs </t>
  </si>
  <si>
    <t>Réalisation d’une étude de faisabilité sur le recours aux énergies renouvelables locales</t>
  </si>
  <si>
    <t>Préoccupation</t>
  </si>
  <si>
    <t>Privilégier la lumière naturelle</t>
  </si>
  <si>
    <t>en dessous de 40%</t>
  </si>
  <si>
    <t>Au dessus de 10%</t>
  </si>
  <si>
    <t>de 0 à 5%</t>
  </si>
  <si>
    <t>de 5% à 10%</t>
  </si>
  <si>
    <t>de 60% à 80%</t>
  </si>
  <si>
    <t>de 40% à 60%</t>
  </si>
  <si>
    <t>Amélioration du débit de fuite</t>
  </si>
  <si>
    <t>REFERENTIEL</t>
  </si>
  <si>
    <t>2.1. Consommations énergétiques</t>
  </si>
  <si>
    <t>Système de climatisation</t>
  </si>
  <si>
    <t>Systèmes hydro économes</t>
  </si>
  <si>
    <t>TOTAL MAXIMUM objectif 1</t>
  </si>
  <si>
    <t>TOTAL MAXIMUM objectif 2</t>
  </si>
  <si>
    <t>TOTAL MAXIMUM objectif 3</t>
  </si>
  <si>
    <t>TOTAL MAXIMUM objectif 4</t>
  </si>
  <si>
    <t>TOTAL MAXIMUM objectif 5</t>
  </si>
  <si>
    <t>TOTAL MAXIMUM objectif 6</t>
  </si>
  <si>
    <t>TOTAL MAXIMUM objectif 7</t>
  </si>
  <si>
    <t>TOTAL MAXIMUM objectif 8</t>
  </si>
  <si>
    <t>TOTAL MAXIMUM objectif 9</t>
  </si>
  <si>
    <t>TOTAL MAXIMUM objectif 10</t>
  </si>
  <si>
    <t>Equipement sanitaire</t>
  </si>
  <si>
    <t>Tri des déchets d'activités</t>
  </si>
  <si>
    <t>Compostage</t>
  </si>
  <si>
    <t>Prendre en compte les sources de pollutions externes</t>
  </si>
  <si>
    <t>Prendre en compte les sources de pollutions internes</t>
  </si>
  <si>
    <t>Labels</t>
  </si>
  <si>
    <t>Economie de l'eau potable grâce à la récupération et réutilisation des eaux de pluie</t>
  </si>
  <si>
    <t>Nuisances acoustiques</t>
  </si>
  <si>
    <t>Pollution des eaux et des sols</t>
  </si>
  <si>
    <t>Communication auprès des riverains</t>
  </si>
  <si>
    <t>Démontabilité et séparabilité de l'ouvrage</t>
  </si>
  <si>
    <t>Faciliter l'infiltration naturellement</t>
  </si>
  <si>
    <t>Réduction de consommation d'énergie primaire due au chauffage, au refroidissement, à l'éclairage, à l’ECS, à la ventilation, et aux auxiliaires de fonctionnement</t>
  </si>
  <si>
    <t>Sensibilisation des occupants et du gestionnaire aux économies d'énergie</t>
  </si>
  <si>
    <t>Autres propositions d'énergie renouvelables adaptées</t>
  </si>
  <si>
    <t>Présenter les Fiches de Déclaration Environnementales et Sanitaires pour les matériaux en possédant</t>
  </si>
  <si>
    <t>Utiliser des bois durs, locaux, raboutés (éviter bois rouges)</t>
  </si>
  <si>
    <t>Utiliser majoritairement du bois certifiés FSC, PEFC, etc.</t>
  </si>
  <si>
    <t>1.1.  Valorisation du site &amp; Optimisation de l'implantation
1.2.  Biodiversité</t>
  </si>
  <si>
    <t>2.1. Consommations énergétiques
2.2.  Conception bioclimatique
2.3.  Energies renouvelables locales / Réseaux de chaleur
2.4. Solutions techniques</t>
  </si>
  <si>
    <t>4.1. Imperméabilisation et végétalisation des sols
4.2. Récupération des eaux de pluie
4.3. Réseaux séparatifs</t>
  </si>
  <si>
    <t>5.1.Aspects sociaux du chantier 
5.2. Aspects organisationnels du chantier
5.3.  Gestion des déchets de chantier
5.4.Limitation des pollutions et nuisances</t>
  </si>
  <si>
    <t>6.1. Maintenance de l'ouvrage
6.2. Adaptabilité et durabilité de l'ouvrage
6.3. Impacts environnementaux des produits</t>
  </si>
  <si>
    <t>7.1. Politique de développement urbain durable
7.2.  Recours aux transports doux et/ou vélo</t>
  </si>
  <si>
    <t>9.1.  Maîtrise des sources de pollution
9.2. Impacts sanitaires de l'air</t>
  </si>
  <si>
    <t>10.1. Gestion des déchets d'activité
10.2.Tri et valorisation
10.3.  Sensibilisation des occupants</t>
  </si>
  <si>
    <t>Maintenance facilitée</t>
  </si>
  <si>
    <t>Privilégier des vues agréables</t>
  </si>
  <si>
    <t>Ne pas toucher ces colonnes. Elles se calculent seules sur la base des points remplis dans l'onglet "Evaluation projet"</t>
  </si>
  <si>
    <t>+ Toute autre proposition en termes d'exigence non définie dans la liste ci-dessus mais présente dans le projet 
- Maximum 1 point pour les projets neufs
- Maximum 3 points pour les projets réhabilitation</t>
  </si>
  <si>
    <t>Identifier les espaces sensibles ayant besoin de conditions d'hygiène spécifique et justifier la prise en compte de ces contraintes</t>
  </si>
  <si>
    <t>OBJECTIF 4 Gestion de l'eau de pluie</t>
  </si>
  <si>
    <t>Objectif 1</t>
  </si>
  <si>
    <t>Objectif 2</t>
  </si>
  <si>
    <t>Objectif 3</t>
  </si>
  <si>
    <t>Objectif 4</t>
  </si>
  <si>
    <t>Objectif 5</t>
  </si>
  <si>
    <t>Objectif 6</t>
  </si>
  <si>
    <t>Objectif 7</t>
  </si>
  <si>
    <t>Objectif 8</t>
  </si>
  <si>
    <t>Objectif 10</t>
  </si>
  <si>
    <t>CHANTIER A FAIBLE IMPACT ENVIRONNEMENTAL</t>
  </si>
  <si>
    <t xml:space="preserve">GESTION DES DEPLACEMENTS ALTERNATIFS A LA VOITURE        </t>
  </si>
  <si>
    <t>Prouver en fin de chantier (photos) que le raccordement des branchements des eaux usées et des eaux pluviales est bien séparé</t>
  </si>
  <si>
    <t>Chaufferie / chaudière bois : granulé; plaquette, etc.</t>
  </si>
  <si>
    <t>Décrire l'adaptabilité du bâtiment et des salles dans le futur</t>
  </si>
  <si>
    <t>Décrire la démontabilité simple des équipements et systèmes techniques</t>
  </si>
  <si>
    <t>Marche à pieds</t>
  </si>
  <si>
    <t>Lister les matériaux labellisés : écolabel européen ou autres labels</t>
  </si>
  <si>
    <t>Mettre en place un tri des déchets sur le chantier en identifiant les typologies de déchets produits et en spécifiant le nombre de bennes.</t>
  </si>
  <si>
    <t>Elaborer un planning des nuisances</t>
  </si>
  <si>
    <t>Réaliser une étude de qualité des sols</t>
  </si>
  <si>
    <t>Définir le mode de calcul permettant de connaitre le bon nombre de stationnement / employé</t>
  </si>
  <si>
    <t>Niveau actuel</t>
  </si>
  <si>
    <t>Total des points disponibles</t>
  </si>
  <si>
    <t xml:space="preserve"> INTEGRATION DU PROJET DANS SON ENVIRONNEMENT</t>
  </si>
  <si>
    <t>Ne pas toucher merci</t>
  </si>
  <si>
    <t>BONUS</t>
  </si>
  <si>
    <t>Traiter les eaux de pluie</t>
  </si>
  <si>
    <t>Réutiliser les eaux usées</t>
  </si>
  <si>
    <t>Afin de réduire les consommations d'eau potable, présenter une proposition de réutilisation des eaux usées</t>
  </si>
  <si>
    <t>Imposer des pénalités à toutes entreprises qui ne remettraient pas les bordereaux de chantier 
--&gt; A inscrire dans le DCE.</t>
  </si>
  <si>
    <t xml:space="preserve">7.2.  Recours aux transports doux </t>
  </si>
  <si>
    <t>Choix du mobilier intégré ou non</t>
  </si>
  <si>
    <t>Réaliser une étude de qualité sanitaire de l'air</t>
  </si>
  <si>
    <t>S'assurer que les abris ou locaux déchets soient à 50 mètres maximum des portes d'accès du bâtiment</t>
  </si>
  <si>
    <t>Amélioration de l'imperméabilisation</t>
  </si>
  <si>
    <t>Simulation thermique dynamique</t>
  </si>
  <si>
    <t>8,5 Ergonomie des lieux</t>
  </si>
  <si>
    <t>Signalétique</t>
  </si>
  <si>
    <t>Système de chauffage / ECS et suivi des consommations</t>
  </si>
  <si>
    <t xml:space="preserve">Suivi des consommations </t>
  </si>
  <si>
    <t>Raccorder le bâtiment aux différents cheminements de la ville déjà implantés tels que les pistes cyclables, les cheminements piétons, etc.</t>
  </si>
  <si>
    <t>Décrire, par anticipation, l'évolution future du système de gestion des déchets d'activité à partir des évolutions du bâtiment et des filières de valorisation</t>
  </si>
  <si>
    <t>Sécuriser les flux déchets extérieurs : éclairage, relations avec les autres flux, etc.</t>
  </si>
  <si>
    <t>Faciliter les flux déchets extérieurs : revêtement sol adapté aux déplacements des containers, cheminements courts, etc.</t>
  </si>
  <si>
    <t xml:space="preserve">GESTION DE L’ENERGIE                 </t>
  </si>
  <si>
    <t xml:space="preserve">GESTION DE L’EAU POTABLE       </t>
  </si>
  <si>
    <t xml:space="preserve">GESTION DES EAUX DE PLUIE  </t>
  </si>
  <si>
    <t xml:space="preserve">CHOIX INTEGRE DES PRODUITS, SYSTEMES ET PROCEDES DE CONSTRUCTION       </t>
  </si>
  <si>
    <t xml:space="preserve">CONFORT HYGROTHERMIQUE, VISUEL, ACOUSTIQUE ET OLFACTIF  </t>
  </si>
  <si>
    <t xml:space="preserve">QUALITE SANITAIRE DES ESPACES        </t>
  </si>
  <si>
    <t xml:space="preserve">GESTION DES DECHETS D’ACTIVITES     </t>
  </si>
  <si>
    <t xml:space="preserve">Objectif 2      </t>
  </si>
  <si>
    <t xml:space="preserve">Objectif 3               </t>
  </si>
  <si>
    <t xml:space="preserve">Objectif 4                                                                                             </t>
  </si>
  <si>
    <t xml:space="preserve">Objectif 6                                     </t>
  </si>
  <si>
    <t xml:space="preserve">Objectif 8                                                                                      </t>
  </si>
  <si>
    <t xml:space="preserve">Objectif 9                                                                                 </t>
  </si>
  <si>
    <t>Objectif 9</t>
  </si>
  <si>
    <t>Niveau obtenu</t>
  </si>
  <si>
    <t>Identifier les modes de collecte de la ville et leurs fréquences</t>
  </si>
  <si>
    <t>Isoler par l'extérieur et non par l'intérieur</t>
  </si>
  <si>
    <t>Flore</t>
  </si>
  <si>
    <t>Faune</t>
  </si>
  <si>
    <t>OBJECTIF 6 - Choix des produits et techniques de l'ouvrage</t>
  </si>
  <si>
    <t>6.1. Maintenance de l'ouvrage</t>
  </si>
  <si>
    <t>Emissions de COV</t>
  </si>
  <si>
    <t>Bois naturel</t>
  </si>
  <si>
    <t>Utiliser du bois naturel, sans traitement ou traité par un produit certifié CTB P+</t>
  </si>
  <si>
    <t>Inconfort mi-saison</t>
  </si>
  <si>
    <t>Revêtements sols et murs</t>
  </si>
  <si>
    <t>Identifier les espaces à occupation prolongée et pour tous ces espaces : Tic ≤ Ticref et les regrouper par besoin homogène</t>
  </si>
  <si>
    <t>Eblouissement</t>
  </si>
  <si>
    <t>Identifier les espaces sensibles à l'éblouissement et nécessitant une maîtrise de l'éclairage naturel</t>
  </si>
  <si>
    <t>Eclairage artificiel</t>
  </si>
  <si>
    <t>Définir les conditions d'entretien des bouches d'entrées et de sorties (filtres) de ventilation</t>
  </si>
  <si>
    <t>9.1.  Maîtrise des sources de pollution</t>
  </si>
  <si>
    <t>3.1. Solutions économes</t>
  </si>
  <si>
    <t>2.3.  Energies renouvelables locales / Réseaux de chaleur</t>
  </si>
  <si>
    <t>1.2.  Biodiversité</t>
  </si>
  <si>
    <t>2.2.  Conception bioclimatique</t>
  </si>
  <si>
    <t>1.1.  Valorisation du site &amp; Optimisation de l'implantation</t>
  </si>
  <si>
    <t>OBJECTIF 3 - Gestion de l'eau potable</t>
  </si>
  <si>
    <t xml:space="preserve">Couper l'eau chaude de certains lavabos en été </t>
  </si>
  <si>
    <t>Réseau séparatif eaux usées/eaux de pluie</t>
  </si>
  <si>
    <t>Suivi des déchets</t>
  </si>
  <si>
    <t xml:space="preserve">Sensibilisation des occupants au tri des déchets </t>
  </si>
  <si>
    <t>Valorisation extérieure</t>
  </si>
  <si>
    <t>Rationnaliser le nombre de place de stationnement</t>
  </si>
  <si>
    <t>Connaitre les émissions de COV des peintures, vernis intérieurs et revêtements et sensibiliser aux achats des futurs revêtements (moquette par exemple)</t>
  </si>
  <si>
    <t>Disposer des espaces intermédiaires (avant les locaux ou abris déchets terminaux)</t>
  </si>
  <si>
    <t>3.2 Gestion des eaux usées</t>
  </si>
  <si>
    <t>3.1. Solutions économes
3.2 Gestion des eaux usées</t>
  </si>
  <si>
    <t>8.1. Confort hygrothermique
8.2. Confort visuel
8.3. Confort acoustique
8.4. Confort olfactif
8.5. Ergonomie des lieux</t>
  </si>
  <si>
    <t>Identifier les typologies de déchets produits et choisir les filières d'élimination</t>
  </si>
  <si>
    <t>Garantir la pérennité du système de gestion des déchets d’activité</t>
  </si>
  <si>
    <t>Favoriser le recours aux véhicules propres</t>
  </si>
  <si>
    <t>Assurer la cohérence entre l’aménagement de la parcelle et la politique de la collectivité</t>
  </si>
  <si>
    <t>Accès facilité</t>
  </si>
  <si>
    <t>Entretien facilité</t>
  </si>
  <si>
    <t>Sensibilisation  des utilisateurs aux économies d'eau</t>
  </si>
  <si>
    <t>Optimisation du circuit déchets</t>
  </si>
  <si>
    <t>OBJECTIF</t>
  </si>
  <si>
    <t>SOUS-OBJECTIFS</t>
  </si>
  <si>
    <t>Chauffage géothermique</t>
  </si>
  <si>
    <t>Système de ventilation</t>
  </si>
  <si>
    <t>Vélo</t>
  </si>
  <si>
    <t>Covoiturage</t>
  </si>
  <si>
    <t>Proximité d'arrêts de transports collectifs</t>
  </si>
  <si>
    <t>Présence d'un kit de dépollution et d'une bâche étanche mobile au sein du chantier</t>
  </si>
  <si>
    <t>Provenance des matériaux</t>
  </si>
  <si>
    <t xml:space="preserve">Type de matériaux </t>
  </si>
  <si>
    <t>Nuisances visuelles - Propreté du chantier</t>
  </si>
  <si>
    <t>Application de clauses sociales</t>
  </si>
  <si>
    <t>Proposer une aire de nettoyage des engins avant sortie du chantier</t>
  </si>
  <si>
    <t>Nettoyer quotidiennement le chantier et ses abords</t>
  </si>
  <si>
    <t>- Entre 4 et 9 points - Peu prioritaire
- Entre 10 et 14 points - Prioritaire
- Entre 15 et 20 points - Très prioritaire</t>
  </si>
  <si>
    <t>- Entre 4 et 9 points - Peu prioritaire
- Entre 10 et 19 points - Prioritaire
- Entre 20 et 30 points - Très prioritaire</t>
  </si>
  <si>
    <t>- Entre 2 et 3 points - Peu prioritaire
- Entre 4 et 6 points - Prioritaire
- Entre 7 et 10 points - Très prioritaire</t>
  </si>
  <si>
    <t>- Entre 2 et 3 points - Peu prioritaire
- Entre 4 et 6 points - Prioritaire
- Entre 07 et 10 points - Très prioritaire</t>
  </si>
  <si>
    <t>Arroser les zones à forte émission de poussières avec de l'eau récupérée (eau de pluie, eau de lavage)</t>
  </si>
  <si>
    <t>Mettre en place des bacs de décantation des eaux de lavage de bennes à béton</t>
  </si>
  <si>
    <t>Utiliser des huiles de décoffrage végétales. Eviter l'huile de palme.</t>
  </si>
  <si>
    <t>Réaliser une étude acoustique avec un sonomètre pour identifier les équipements les plus bruyants pendant le chantier --&gt; conformité du niveau acoustique exigée</t>
  </si>
  <si>
    <t>Utiliser des équipements insonorisés pour limiter les nuisances acoustiques</t>
  </si>
  <si>
    <t>Collecter 100% des bordereaux de suivi de déchets réglementés. Engagement à rédiger par l'entreprise.</t>
  </si>
  <si>
    <t>Avoir une boite aux lettres pour les remarques et plaintes éventuelles des riverains</t>
  </si>
  <si>
    <t>Avoir un panneau d'affichage avec dates de chantier, horaires, gestes verts, etc.</t>
  </si>
  <si>
    <t>Organiser des réunions publiques afin de présenter aux riverains le chantier à faibles nuisances</t>
  </si>
  <si>
    <t>Organiser des réunions de sensibilisation pour les entreprises, en début de chantier, pour rappeler les règles de chantier à faibles nuisances</t>
  </si>
  <si>
    <t>Distribuer des livrets de chantier à chaque entreprise et/ou compagnons</t>
  </si>
  <si>
    <t>Suivre les consommations d'eau de la base vie et mettre en place des compteurs. 
Relevés mensuels</t>
  </si>
  <si>
    <t>Suivre les consommations d'énergie de la base vie et mettre en place des compteurs. 
Relevés mensuels</t>
  </si>
  <si>
    <t>Mettre à disposition, dans la base vie du chantier, un registre intégrant toutes les informations liées à un bon chantier à faibles nuisances</t>
  </si>
  <si>
    <t>Désigner un Responsable Environnement au sein du Chantier</t>
  </si>
  <si>
    <t>Faire appliquer des clauses sociales aux marchés de services et aux prestations intellectuelles pour permettre la prise en compte des personnes éloignées de l'emploi : femmes, jeunes, seniors, etc.</t>
  </si>
  <si>
    <t>Faire appliquer des clauses sociales au marché de travaux (chantier) et mettre en place un suivi avec bilan en fin d'opération.</t>
  </si>
  <si>
    <t>Faciliter les accès aux fenêtres et stores</t>
  </si>
  <si>
    <t>Mettre en place des puits d'infiltration</t>
  </si>
  <si>
    <t xml:space="preserve">Réaliser une étude d’opportunité de récupération et réutilisation des eaux pluviales </t>
  </si>
  <si>
    <t>Réaliser un bassin ou cuve de rétention sur le site afin de réduire le débit dans le réseau de la ville</t>
  </si>
  <si>
    <t>Obtenir un ratio pleine-terre / surface parcelle supérieur à celui indiqué dans le PLU</t>
  </si>
  <si>
    <t>Relever et suivre les consommations chaque mois, au moins pendant les deux premières années</t>
  </si>
  <si>
    <t xml:space="preserve">Mettre en place des compteurs et sous-compteurs répartis en sous-zone </t>
  </si>
  <si>
    <t>Afficher un panneau de sensibilisation dans les zones communes</t>
  </si>
  <si>
    <t>Rédiger et distribuer un livret de sensibilisation sur la bonne gestion et utilisation de l'eau potable dans le bâtiment</t>
  </si>
  <si>
    <t>Mettre en place des robinets thermostatiques à capteurs de présence</t>
  </si>
  <si>
    <t>Mettre en place des robinets mitigeurs</t>
  </si>
  <si>
    <t>Mettre en place des chasses d'eau double commande 3/6 litres
Eco-plaquette acceptée en réhabilitation</t>
  </si>
  <si>
    <t>Mettre en place des réducteurs de pression</t>
  </si>
  <si>
    <t>Proposer des espaces de détente et de repos extérieurs sur la parcelle et/ou mutualiser l'opération avec un espace vert situé à moins de 50 mètres
Proposer des espaces paysagers intérieurs quand impossibilité de traiter l'extérieur : patio, cour anglaise, jardin d'hiver, etc.</t>
  </si>
  <si>
    <t>Proposer des toitures végétalisées de 30 à 49% de la surface totale de toitures</t>
  </si>
  <si>
    <t>Proposer des toitures végétalisées sur plus de 50% de la surface totale de toitures</t>
  </si>
  <si>
    <t>Mesurer le bruit sur site à l'état initial</t>
  </si>
  <si>
    <t>Accéder aux vues sur des espaces agréables et naturels / végétalisés</t>
  </si>
  <si>
    <t xml:space="preserve">Orienter vers le bas les éclairages extérieurs </t>
  </si>
  <si>
    <t>Obtenir un ratio d'espaces verts / espaces bâtis sur la parcelle supérieur à celui indiqué dans le PLU</t>
  </si>
  <si>
    <t>Etudier les masques solaires</t>
  </si>
  <si>
    <t>Préserver et respecter la flore présente sur le site</t>
  </si>
  <si>
    <t>Choisir et introduire les espèces végétales diversifiées, non invasives, locales en limitant les espèces "fortement" allergènes</t>
  </si>
  <si>
    <t>Choisir des espèces végétales demandant peu d'arrosage et peu d'entretien</t>
  </si>
  <si>
    <t>Préserver et respecter la faune présente sur le site</t>
  </si>
  <si>
    <t>Reconstituer l’habitat et les conditions de vie de la faune sur la parcelle. Décrire les dispositions prises pour favoriser la biodiversité: ruche, nichoir, …</t>
  </si>
  <si>
    <t>Préserver ou reconstituer les continuités écologiques présentes sur le site et/ou à proximité immédiate</t>
  </si>
  <si>
    <t>Obtenir une résistance thermique des façades : R &gt; 5 (m².K)/W</t>
  </si>
  <si>
    <t>Obtenir une résistance thermique des toitures inclinées: R &gt; 6 (m².K)/ W</t>
  </si>
  <si>
    <t>Obtenir une résistance thermique des planchers hauts et bas :
- hauts : R &gt; 7 (m².K)/W
- bas : R &gt; 4 (m².K)/W</t>
  </si>
  <si>
    <t>- Pour les constructions neuves : Optimiser les apports solaires en favorisant une orientation des vitrages Sud 
- Pour les constructions en réhabilitation : Minimiser les ouvertures existantes au Nord</t>
  </si>
  <si>
    <t>Equiper le projet d'une pompe à chaleur avec COP annuel ≥ 3</t>
  </si>
  <si>
    <t>Equiper le projet de panneaux solaires thermiques assurant au moins 1/3 des consommations d’ECS</t>
  </si>
  <si>
    <t xml:space="preserve">Equiper le projet d'une Gestion Active du Bâtiment
En fonction des besoins du bâtiment pour le chauffage / rafraichissement / ventilation / éclairage, ce système automatique doit permettre de :
-          mesurer
-          gérer / piloter / archiver en établissant des historiques, statistiques, analyses a minima sur les compteurs identifiés comme étant les plus significatifs
-          surveiller et analyser les consommations
-          améliorer l’efficacité énergétique 
</t>
  </si>
  <si>
    <t>Ventiler mécaniquement à l'aide d'une VMC double flux avec récupération de chaleur</t>
  </si>
  <si>
    <t>Equiper le projet de sondes CO2 ou hygrométriques</t>
  </si>
  <si>
    <t>Faciliter les accès aux toitures</t>
  </si>
  <si>
    <t>S'assurer de la simplicité de conception des réseaux techniques : plomberie CVC</t>
  </si>
  <si>
    <t>Associer l’exploitant le plus tôt possible lors de la conception, phase APD de préférence</t>
  </si>
  <si>
    <t>S'assurer que la durée de vie des matériaux de 1er œuvre soit cohérente avec la durée de vie de l'ouvrage souhaitée</t>
  </si>
  <si>
    <t>S'assurer que la durée de vie des matériaux 2ème œuvre soit cohérente avec la durée de vie de l'ouvrage souhaitée</t>
  </si>
  <si>
    <t>S'assurer qu'au moins 50% (en surface) des produits de 2nd œuvre soient séparables aisément.</t>
  </si>
  <si>
    <t>Utiliser des revêtements de sol écologiques: linoléum, caoutchouc, etc.</t>
  </si>
  <si>
    <t>Utiliser des isolants naturels : liège expansé, fibre de bois, chanvre, etc.</t>
  </si>
  <si>
    <t>Utiliser des isolants recyclés: ouate de cellulose, à base de vêtements, etc.</t>
  </si>
  <si>
    <t>Utiliser des murs de constitution écologique : monomur en terre cuite, paille, etc.</t>
  </si>
  <si>
    <t>Ne pas utiliser de PVC</t>
  </si>
  <si>
    <t>Max</t>
  </si>
  <si>
    <t>Niveau atteint</t>
  </si>
  <si>
    <t>Niveau initial</t>
  </si>
  <si>
    <t>Proposer des abris déchets clos et couverts, protégés du vent, de la pluie et des animaux, voir climatisés pour les biodéchets</t>
  </si>
  <si>
    <t>Définir la taille des locaux déchets en fonction des besoins et volumes préalablement évalués : OM, verre, Emballages Ménagers Recyclables, encombrants, biodéchets à collecter spécifiquement</t>
  </si>
  <si>
    <t>Identifier les filières de valorisation, recyclerie, ressourcerie, biodéchets possibles pour chaque typologie de déchets et justifier du choix de certaines</t>
  </si>
  <si>
    <t>Niveau obtuenu</t>
  </si>
  <si>
    <t xml:space="preserve">Niveau atteint </t>
  </si>
  <si>
    <t>Commentaires</t>
  </si>
  <si>
    <t>- Pour les constructions neuves (soumises à RE2020), avoir un bâtiment positif. 
- Pour les constructions en réhabilitation ou soumis à la RT2012 réduire de 10% par rapport à la RT 2012</t>
  </si>
  <si>
    <t xml:space="preserve">Mettre en place du double vitrage avec une menuiserie dont le Uw ≤ 1,6 W/m².K </t>
  </si>
  <si>
    <r>
      <t xml:space="preserve">Mettre en place des protections solaires extérieures
</t>
    </r>
    <r>
      <rPr>
        <i/>
        <sz val="10"/>
        <rFont val="Arial"/>
        <family val="2"/>
      </rPr>
      <t>Exemples des solutions à privilégier : stores extérieurs avec un niveau d'occultation satisfaisant, casquettes profondes, brise-soleil à lames orientables, etc.</t>
    </r>
    <r>
      <rPr>
        <sz val="10"/>
        <rFont val="Arial"/>
        <family val="2"/>
      </rPr>
      <t xml:space="preserve"> </t>
    </r>
  </si>
  <si>
    <r>
      <t xml:space="preserve">Réaliser un test de perméabilité à l'air avec : 
- I ≤ I référence </t>
    </r>
    <r>
      <rPr>
        <b/>
        <u val="single"/>
        <sz val="10"/>
        <rFont val="Arial"/>
        <family val="2"/>
      </rPr>
      <t>OU</t>
    </r>
    <r>
      <rPr>
        <sz val="10"/>
        <rFont val="Arial"/>
        <family val="2"/>
      </rPr>
      <t xml:space="preserve">
- I = 1,2 m3/h/m² pour le tertiaire 
- I =1 m3/h/m² pour les logements</t>
    </r>
  </si>
  <si>
    <r>
      <t xml:space="preserve">Equiper le projet d'une chaudière bois avec filtre à particules. 
</t>
    </r>
    <r>
      <rPr>
        <i/>
        <sz val="10"/>
        <rFont val="Arial"/>
        <family val="2"/>
      </rPr>
      <t>Préciser le seuil des émissions de particules</t>
    </r>
  </si>
  <si>
    <r>
      <t xml:space="preserve">Relier le projet à un réseau de chaleur classique </t>
    </r>
    <r>
      <rPr>
        <b/>
        <u val="single"/>
        <sz val="10"/>
        <rFont val="Arial"/>
        <family val="2"/>
      </rPr>
      <t>sans énergie renouvelable</t>
    </r>
  </si>
  <si>
    <r>
      <t xml:space="preserve">Relier le projet à un réseau de chaleur alimenté </t>
    </r>
    <r>
      <rPr>
        <b/>
        <u val="single"/>
        <sz val="10"/>
        <rFont val="Arial"/>
        <family val="2"/>
      </rPr>
      <t>entre 20 et 49% par des énergies renouvelables</t>
    </r>
  </si>
  <si>
    <r>
      <t xml:space="preserve">Relier le projet à un réseau de chaleur alimenté </t>
    </r>
    <r>
      <rPr>
        <b/>
        <u val="single"/>
        <sz val="10"/>
        <rFont val="Arial"/>
        <family val="2"/>
      </rPr>
      <t>à plus de 50% par des énergies renouvelables</t>
    </r>
  </si>
  <si>
    <r>
      <t xml:space="preserve">Autres propositions
</t>
    </r>
    <r>
      <rPr>
        <i/>
        <sz val="10"/>
        <rFont val="Arial"/>
        <family val="2"/>
      </rPr>
      <t xml:space="preserve">Photovoltaïques, utilisation d'énergie de récupération, système de récupération de chaleur, puits canadien, etc. </t>
    </r>
  </si>
  <si>
    <r>
      <t xml:space="preserve">Equiper le projet de systèmes performants d'émetteurs de chaleur
</t>
    </r>
    <r>
      <rPr>
        <i/>
        <sz val="10"/>
        <rFont val="Arial"/>
        <family val="2"/>
      </rPr>
      <t>Exemples: plancher chauffant, radiateur basse température, etc.</t>
    </r>
  </si>
  <si>
    <r>
      <t xml:space="preserve">Ne pas mettre de climatisation
</t>
    </r>
    <r>
      <rPr>
        <i/>
        <sz val="10"/>
        <rFont val="Arial"/>
        <family val="2"/>
      </rPr>
      <t>Le point peut être accordé si seule une pièce est climatisée pour des raisons réglementaires (exemple: maison de retraite, etc.) et que le reste du bâtiment est traité sans.</t>
    </r>
  </si>
  <si>
    <r>
      <t xml:space="preserve">Mettre en place un éclairage </t>
    </r>
    <r>
      <rPr>
        <b/>
        <u val="single"/>
        <sz val="10"/>
        <rFont val="Arial"/>
        <family val="2"/>
      </rPr>
      <t>intérieur</t>
    </r>
    <r>
      <rPr>
        <sz val="10"/>
        <rFont val="Arial"/>
        <family val="2"/>
      </rPr>
      <t xml:space="preserve"> basse consommation</t>
    </r>
  </si>
  <si>
    <r>
      <t xml:space="preserve">Proposer une régulation de l'éclairage </t>
    </r>
    <r>
      <rPr>
        <b/>
        <u val="single"/>
        <sz val="10"/>
        <rFont val="Arial"/>
        <family val="2"/>
      </rPr>
      <t>intérieur</t>
    </r>
    <r>
      <rPr>
        <sz val="10"/>
        <rFont val="Arial"/>
        <family val="2"/>
      </rPr>
      <t xml:space="preserve"> 
</t>
    </r>
    <r>
      <rPr>
        <i/>
        <sz val="10"/>
        <rFont val="Arial"/>
        <family val="2"/>
      </rPr>
      <t>Exemples: détecteur crépusculaire, détecteur de présence, gradateurs, etc.</t>
    </r>
  </si>
  <si>
    <r>
      <t xml:space="preserve">Mettre en place un </t>
    </r>
    <r>
      <rPr>
        <b/>
        <u val="single"/>
        <sz val="10"/>
        <rFont val="Arial"/>
        <family val="2"/>
      </rPr>
      <t>extérieur</t>
    </r>
    <r>
      <rPr>
        <sz val="10"/>
        <rFont val="Arial"/>
        <family val="2"/>
      </rPr>
      <t xml:space="preserve"> basse consommation (Rendement &gt; 60 lumen/W)</t>
    </r>
  </si>
  <si>
    <r>
      <t xml:space="preserve">Proposer une régulation selon horaires de l'éclairage </t>
    </r>
    <r>
      <rPr>
        <b/>
        <u val="single"/>
        <sz val="10"/>
        <rFont val="Arial"/>
        <family val="2"/>
      </rPr>
      <t xml:space="preserve">extérieur.
</t>
    </r>
    <r>
      <rPr>
        <i/>
        <sz val="10"/>
        <rFont val="Arial"/>
        <family val="2"/>
      </rPr>
      <t>Exemples : détecteur crépusculaire, détecteur de présence, gradateurs, etc.</t>
    </r>
  </si>
  <si>
    <r>
      <t xml:space="preserve">Ventiler naturellement
</t>
    </r>
    <r>
      <rPr>
        <i/>
        <sz val="10"/>
        <rFont val="Arial"/>
        <family val="2"/>
      </rPr>
      <t>Préciser si nocturne, en été, etc.</t>
    </r>
  </si>
  <si>
    <r>
      <t xml:space="preserve">Mettre en place une sensibilisation visible au sein du bâtiment sur les consommations énergétiques.
</t>
    </r>
    <r>
      <rPr>
        <i/>
        <sz val="10"/>
        <rFont val="Arial"/>
        <family val="2"/>
      </rPr>
      <t>Préciser l'ensemble des solutions techniques mis en place au sein du bâtiment à l'intention des usagers</t>
    </r>
  </si>
  <si>
    <r>
      <t xml:space="preserve">Mettre en place un suivi d'exploitation les deux premières années du bâtiment 
</t>
    </r>
    <r>
      <rPr>
        <i/>
        <sz val="10"/>
        <rFont val="Arial"/>
        <family val="2"/>
      </rPr>
      <t xml:space="preserve">
Exemples d'actions : relevés des compteurs énergie mensuels, bonne prise en main de la GAB (archivage, pilotage, etc.), etc.</t>
    </r>
  </si>
  <si>
    <r>
      <t>Attention</t>
    </r>
    <r>
      <rPr>
        <b/>
        <sz val="10"/>
        <color indexed="9"/>
        <rFont val="Arial"/>
        <family val="2"/>
      </rPr>
      <t xml:space="preserve">
Si les exigences précédentes sont hors contexte (non adaptables), le justifier et compenser le nombre de points non sélectionnés par un nombre de points équivalents en bonus, voir ci-dessous</t>
    </r>
  </si>
  <si>
    <r>
      <t xml:space="preserve">Proposer une Gestion Active du Bâtiment (GAB) pour la gestion de l'eau potable
</t>
    </r>
    <r>
      <rPr>
        <i/>
        <sz val="10"/>
        <rFont val="Arial"/>
        <family val="2"/>
      </rPr>
      <t>Etablir un synoptique.</t>
    </r>
  </si>
  <si>
    <r>
      <t xml:space="preserve">Décrire la prise en compte des risques industriels ou naturels - à justifier.
</t>
    </r>
    <r>
      <rPr>
        <i/>
        <sz val="10"/>
        <rFont val="Arial"/>
        <family val="2"/>
      </rPr>
      <t>Le point peut être obtenu par simple fait d'avoir choisi un site non concerné par les risques industriels et/ou naturels.</t>
    </r>
  </si>
  <si>
    <r>
      <t xml:space="preserve">Proposer des dispositions </t>
    </r>
    <r>
      <rPr>
        <u val="single"/>
        <sz val="10"/>
        <rFont val="Arial"/>
        <family val="2"/>
      </rPr>
      <t>extérieures</t>
    </r>
    <r>
      <rPr>
        <sz val="10"/>
        <rFont val="Arial"/>
        <family val="2"/>
      </rPr>
      <t xml:space="preserve"> pour se protéger du soleil, de la pluie et du vent</t>
    </r>
  </si>
  <si>
    <r>
      <t xml:space="preserve">Proposer des dispositions </t>
    </r>
    <r>
      <rPr>
        <u val="single"/>
        <sz val="10"/>
        <rFont val="Arial"/>
        <family val="2"/>
      </rPr>
      <t>extérieures</t>
    </r>
    <r>
      <rPr>
        <sz val="10"/>
        <rFont val="Arial"/>
        <family val="2"/>
      </rPr>
      <t xml:space="preserve"> prises pour limiter les nuisances acoustiques</t>
    </r>
  </si>
  <si>
    <r>
      <t xml:space="preserve">Aménager de manière paysagère les espaces extérieurs de logistique
</t>
    </r>
    <r>
      <rPr>
        <i/>
        <sz val="10"/>
        <rFont val="Arial"/>
        <family val="2"/>
      </rPr>
      <t>Exemples : parking, zones déchets, etc.</t>
    </r>
  </si>
  <si>
    <r>
      <t xml:space="preserve">Décrire les sources d'odeurs désagréables ou pouvant l'être dans l'organisation des espaces </t>
    </r>
    <r>
      <rPr>
        <u val="single"/>
        <sz val="10"/>
        <rFont val="Arial"/>
        <family val="2"/>
      </rPr>
      <t xml:space="preserve">extérieurs </t>
    </r>
  </si>
  <si>
    <r>
      <t>Pour milieu faiblement urbanisé :</t>
    </r>
    <r>
      <rPr>
        <b/>
        <sz val="10"/>
        <rFont val="Arial"/>
        <family val="2"/>
      </rPr>
      <t xml:space="preserve">
Coefficient d'imperméabilisation après réalisation</t>
    </r>
  </si>
  <si>
    <r>
      <t>Pour milieu urbain</t>
    </r>
    <r>
      <rPr>
        <b/>
        <sz val="10"/>
        <rFont val="Arial"/>
        <family val="2"/>
      </rPr>
      <t xml:space="preserve">
Amélioration du coefficient d'imperméabilisation</t>
    </r>
  </si>
  <si>
    <r>
      <t xml:space="preserve">Obtenir un zéro rejet dans le réseau de la ville.
</t>
    </r>
    <r>
      <rPr>
        <i/>
        <sz val="10"/>
        <rFont val="Arial"/>
        <family val="2"/>
      </rPr>
      <t>Préciser qu'aucun branchement au réseau de la ville ne sera effectué.</t>
    </r>
  </si>
  <si>
    <r>
      <t xml:space="preserve">Autres propositions
</t>
    </r>
    <r>
      <rPr>
        <i/>
        <sz val="10"/>
        <rFont val="Arial"/>
        <family val="2"/>
      </rPr>
      <t>Exemples : toitures végétalisées, etc.</t>
    </r>
  </si>
  <si>
    <r>
      <t xml:space="preserve">Mettre en place une cuve de récupération d'eau de pluie </t>
    </r>
    <r>
      <rPr>
        <b/>
        <sz val="10"/>
        <rFont val="Arial"/>
        <family val="2"/>
      </rPr>
      <t>pour nettoyer et/ ou arroser les espaces extérieurs (espaces verts, voiries, etc.)</t>
    </r>
  </si>
  <si>
    <r>
      <t xml:space="preserve">Mettre en place une cuve de récupération d'eau de pluie </t>
    </r>
    <r>
      <rPr>
        <b/>
        <sz val="10"/>
        <rFont val="Arial"/>
        <family val="2"/>
      </rPr>
      <t>pour alimenter les sanitaires</t>
    </r>
    <r>
      <rPr>
        <sz val="10"/>
        <rFont val="Arial"/>
        <family val="2"/>
      </rPr>
      <t xml:space="preserve"> 
</t>
    </r>
    <r>
      <rPr>
        <i/>
        <sz val="10"/>
        <rFont val="Arial"/>
        <family val="2"/>
      </rPr>
      <t>--&gt; se référer à l'Arrêté du 21 août 2008 relatif à la récupération des eaux de pluie et à leur usage à l'intérieur et à l'extérieur des bâtiments</t>
    </r>
  </si>
  <si>
    <r>
      <t xml:space="preserve">Mettre en place une cuve de récupération </t>
    </r>
    <r>
      <rPr>
        <b/>
        <sz val="10"/>
        <rFont val="Arial"/>
        <family val="2"/>
      </rPr>
      <t>pour le ménage intérieur</t>
    </r>
  </si>
  <si>
    <r>
      <t xml:space="preserve">Réaliser un aménagement paysager pour permettre une meilleure infiltration des eaux de pluie
</t>
    </r>
    <r>
      <rPr>
        <i/>
        <sz val="10"/>
        <rFont val="Arial"/>
        <family val="2"/>
      </rPr>
      <t>Exemples : bassin d'infiltration, noues végétalisées, etc.</t>
    </r>
  </si>
  <si>
    <r>
      <t xml:space="preserve">Autres propositions
</t>
    </r>
    <r>
      <rPr>
        <i/>
        <sz val="10"/>
        <rFont val="Arial"/>
        <family val="2"/>
      </rPr>
      <t>Exemples : tranchée drainante et/ou infiltrante, structure / chaussée réservoir</t>
    </r>
  </si>
  <si>
    <r>
      <t xml:space="preserve">Traiter les eaux de ruissellement du parking en :
- favorisant les traitements naturels : noues, bassins, plantes
- évitant les déshuileurs et débourbeurs. </t>
    </r>
    <r>
      <rPr>
        <i/>
        <sz val="10"/>
        <rFont val="Arial"/>
        <family val="2"/>
      </rPr>
      <t>Si installation, justifier d'un marché d'exploitation de maintenance lié à ces techniques pour garantir leur bon entretien.</t>
    </r>
  </si>
  <si>
    <r>
      <t xml:space="preserve">Si le réseau séparatif est existant cela vaut </t>
    </r>
    <r>
      <rPr>
        <u val="single"/>
        <sz val="10"/>
        <rFont val="Arial"/>
        <family val="2"/>
      </rPr>
      <t xml:space="preserve">1 point, </t>
    </r>
    <r>
      <rPr>
        <sz val="10"/>
        <rFont val="Arial"/>
        <family val="2"/>
      </rPr>
      <t xml:space="preserve">
S'il est programmé, cela vaut </t>
    </r>
    <r>
      <rPr>
        <u val="single"/>
        <sz val="10"/>
        <rFont val="Arial"/>
        <family val="2"/>
      </rPr>
      <t>0 point.</t>
    </r>
  </si>
  <si>
    <r>
      <t xml:space="preserve">Rédiger et faire appliquer une charte de chantier à faibles nuisances
</t>
    </r>
    <r>
      <rPr>
        <i/>
        <sz val="10"/>
        <rFont val="Arial"/>
        <family val="2"/>
      </rPr>
      <t xml:space="preserve">Exemples: organisation, rappel des objectifs environnementaux, responsabilités des acteurs, etc. </t>
    </r>
  </si>
  <si>
    <r>
      <t xml:space="preserve">Indiquer toutes les filières d'enlèvement les plus satisfaisantes d'un point de vue économique, technique et environnemental en fonction du nombre de bennes connu
</t>
    </r>
    <r>
      <rPr>
        <i/>
        <sz val="10"/>
        <rFont val="Arial"/>
        <family val="2"/>
      </rPr>
      <t>--&gt; à inscrire dans DCE</t>
    </r>
  </si>
  <si>
    <r>
      <t>Assurer une valorisation d'</t>
    </r>
    <r>
      <rPr>
        <b/>
        <u val="single"/>
        <sz val="10"/>
        <rFont val="Arial"/>
        <family val="2"/>
      </rPr>
      <t xml:space="preserve">au moins 30% </t>
    </r>
    <r>
      <rPr>
        <sz val="10"/>
        <rFont val="Arial"/>
        <family val="2"/>
      </rPr>
      <t>de l'ensemble des déchets de chantier --&gt; à préciser si Energie et/ou Matière</t>
    </r>
  </si>
  <si>
    <r>
      <t xml:space="preserve">En phase de préparation de chantier, si besoin de débroussailler le terrain, proposer une filière de revalorisation des déchets verts.
</t>
    </r>
    <r>
      <rPr>
        <i/>
        <sz val="10"/>
        <rFont val="Arial"/>
        <family val="2"/>
      </rPr>
      <t>Exemple : compostage, énergie, etc.</t>
    </r>
  </si>
  <si>
    <r>
      <t xml:space="preserve">Faciliter les accès aux équipements
</t>
    </r>
    <r>
      <rPr>
        <i/>
        <sz val="10"/>
        <rFont val="Arial"/>
        <family val="2"/>
      </rPr>
      <t>Exemples : CTA, chauffage par le sol avec vide sanitaire, etc. sans gêner les occupants</t>
    </r>
  </si>
  <si>
    <r>
      <t xml:space="preserve">Connaître les consommations de ressources énergétiques (en kWh-ep/m²SHON.an) et empreinte carbone (kg-eq CO2/an.m²SHON) de 6 matériaux issus du projet
</t>
    </r>
    <r>
      <rPr>
        <i/>
        <sz val="10"/>
        <rFont val="Arial"/>
        <family val="2"/>
      </rPr>
      <t>--&gt; 6 matériaux présentés = 6 points; 5 matériaux présentés = 5 points, etc.</t>
    </r>
  </si>
  <si>
    <r>
      <t xml:space="preserve">Obtenir une valeur IRC &gt; 85
</t>
    </r>
    <r>
      <rPr>
        <i/>
        <sz val="10"/>
        <rFont val="Arial"/>
        <family val="2"/>
      </rPr>
      <t>IRC = Indice de Rendu de Couleurs</t>
    </r>
  </si>
  <si>
    <r>
      <t xml:space="preserve">Décrire la prise en compte des nuisances acoustiques éventuelles </t>
    </r>
    <r>
      <rPr>
        <b/>
        <u val="single"/>
        <sz val="10"/>
        <rFont val="Arial"/>
        <family val="2"/>
      </rPr>
      <t>internes</t>
    </r>
  </si>
  <si>
    <r>
      <t xml:space="preserve">Décrire la prise en compte des nuisances acoustiques </t>
    </r>
    <r>
      <rPr>
        <b/>
        <u val="single"/>
        <sz val="10"/>
        <rFont val="Arial"/>
        <family val="2"/>
      </rPr>
      <t>externes</t>
    </r>
  </si>
  <si>
    <r>
      <t xml:space="preserve">Décrire les dispositifs pris pour maîtriser l'inconfort acoustique éventuel dans les espaces intérieurs.
</t>
    </r>
    <r>
      <rPr>
        <i/>
        <sz val="10"/>
        <rFont val="Arial"/>
        <family val="2"/>
      </rPr>
      <t>Exemples : sols souples, caisson absorbant, etc.</t>
    </r>
  </si>
  <si>
    <r>
      <t xml:space="preserve">Choisir un mobilier respectueux de la santé des occupants.
</t>
    </r>
    <r>
      <rPr>
        <i/>
        <sz val="10"/>
        <rFont val="Arial"/>
        <family val="2"/>
      </rPr>
      <t>Exemple: siège ergonomique, mobiliers crèches, filtres ordinateurs, etc.</t>
    </r>
  </si>
  <si>
    <r>
      <t xml:space="preserve">Réaliser un plan de circulation des déchets en interne du bâtiment avec optimisation du circuit.
</t>
    </r>
    <r>
      <rPr>
        <i/>
        <sz val="10"/>
        <rFont val="Arial"/>
        <family val="2"/>
      </rPr>
      <t>Distance à la zone de collecte, séparation des circuits propres en cas de préparations alimentaires, etc.</t>
    </r>
  </si>
  <si>
    <r>
      <t xml:space="preserve">Optimiser l'hygiène des locaux déchets.
</t>
    </r>
    <r>
      <rPr>
        <i/>
        <sz val="10"/>
        <rFont val="Arial"/>
        <family val="2"/>
      </rPr>
      <t>Nettoyage régulier, aération, choix des revêtements, etc.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</si>
</sst>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#,##0.0000"/>
    <numFmt numFmtId="169" formatCode="[$€-2]\ #,##0.00_);[Red]\([$€-2]\ #,##0.00\)"/>
    <numFmt numFmtId="170" formatCode="[$-40C]dddd\ d\ mmmm\ yyyy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63"/>
      <name val="Calibri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color indexed="9"/>
      <name val="Arial"/>
      <family val="2"/>
    </font>
    <font>
      <sz val="10"/>
      <color indexed="21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  <bgColor indexed="9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/>
    </border>
    <border>
      <left>
        <color indexed="63"/>
      </left>
      <right>
        <color indexed="63"/>
      </right>
      <top style="medium">
        <color indexed="10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double"/>
      <right style="double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double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0" borderId="2" applyNumberFormat="0" applyFill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1" borderId="9" applyNumberFormat="0" applyAlignment="0" applyProtection="0"/>
  </cellStyleXfs>
  <cellXfs count="272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5" fillId="32" borderId="0" xfId="0" applyFont="1" applyFill="1" applyAlignment="1">
      <alignment horizontal="justify" vertical="top" wrapText="1"/>
    </xf>
    <xf numFmtId="0" fontId="5" fillId="32" borderId="0" xfId="0" applyFont="1" applyFill="1" applyAlignment="1">
      <alignment vertical="top" wrapText="1"/>
    </xf>
    <xf numFmtId="0" fontId="3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top" wrapText="1"/>
    </xf>
    <xf numFmtId="0" fontId="7" fillId="32" borderId="10" xfId="0" applyFont="1" applyFill="1" applyBorder="1" applyAlignment="1">
      <alignment horizontal="center" vertical="center" textRotation="90" wrapText="1"/>
    </xf>
    <xf numFmtId="0" fontId="8" fillId="34" borderId="11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 quotePrefix="1">
      <alignment horizontal="justify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justify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justify" vertical="center" wrapText="1"/>
    </xf>
    <xf numFmtId="0" fontId="0" fillId="34" borderId="15" xfId="0" applyFont="1" applyFill="1" applyBorder="1" applyAlignment="1" quotePrefix="1">
      <alignment horizontal="justify" vertical="center" wrapText="1"/>
    </xf>
    <xf numFmtId="0" fontId="8" fillId="34" borderId="18" xfId="0" applyFont="1" applyFill="1" applyBorder="1" applyAlignment="1">
      <alignment horizontal="justify" vertical="center" wrapText="1"/>
    </xf>
    <xf numFmtId="0" fontId="0" fillId="34" borderId="17" xfId="0" applyFont="1" applyFill="1" applyBorder="1" applyAlignment="1">
      <alignment horizontal="justify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textRotation="90" wrapText="1"/>
    </xf>
    <xf numFmtId="0" fontId="8" fillId="34" borderId="12" xfId="0" applyFont="1" applyFill="1" applyBorder="1" applyAlignment="1">
      <alignment horizontal="justify" vertical="center" wrapText="1"/>
    </xf>
    <xf numFmtId="0" fontId="11" fillId="34" borderId="12" xfId="0" applyFont="1" applyFill="1" applyBorder="1" applyAlignment="1">
      <alignment horizontal="justify" vertical="center" wrapText="1"/>
    </xf>
    <xf numFmtId="0" fontId="7" fillId="32" borderId="21" xfId="0" applyFont="1" applyFill="1" applyBorder="1" applyAlignment="1">
      <alignment horizontal="center" vertical="center" textRotation="90" wrapText="1"/>
    </xf>
    <xf numFmtId="0" fontId="0" fillId="34" borderId="22" xfId="0" applyFont="1" applyFill="1" applyBorder="1" applyAlignment="1">
      <alignment horizontal="justify" vertical="center" wrapText="1"/>
    </xf>
    <xf numFmtId="0" fontId="0" fillId="34" borderId="23" xfId="0" applyFont="1" applyFill="1" applyBorder="1" applyAlignment="1">
      <alignment horizontal="justify" vertical="center" wrapText="1"/>
    </xf>
    <xf numFmtId="0" fontId="0" fillId="34" borderId="24" xfId="0" applyFont="1" applyFill="1" applyBorder="1" applyAlignment="1">
      <alignment horizontal="justify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justify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left" vertical="center" wrapText="1"/>
    </xf>
    <xf numFmtId="0" fontId="0" fillId="34" borderId="26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justify" vertical="center" wrapText="1"/>
    </xf>
    <xf numFmtId="0" fontId="0" fillId="34" borderId="27" xfId="0" applyFont="1" applyFill="1" applyBorder="1" applyAlignment="1">
      <alignment horizontal="center" vertical="center" wrapText="1"/>
    </xf>
    <xf numFmtId="0" fontId="14" fillId="35" borderId="28" xfId="0" applyFont="1" applyFill="1" applyBorder="1" applyAlignment="1">
      <alignment horizontal="center" vertical="center" wrapText="1"/>
    </xf>
    <xf numFmtId="0" fontId="8" fillId="36" borderId="29" xfId="0" applyFont="1" applyFill="1" applyBorder="1" applyAlignment="1">
      <alignment vertical="center" wrapText="1"/>
    </xf>
    <xf numFmtId="0" fontId="8" fillId="36" borderId="30" xfId="0" applyFont="1" applyFill="1" applyBorder="1" applyAlignment="1">
      <alignment vertical="center"/>
    </xf>
    <xf numFmtId="0" fontId="8" fillId="36" borderId="30" xfId="0" applyFont="1" applyFill="1" applyBorder="1" applyAlignment="1" quotePrefix="1">
      <alignment horizontal="justify" vertical="center" wrapText="1"/>
    </xf>
    <xf numFmtId="0" fontId="8" fillId="36" borderId="13" xfId="0" applyFont="1" applyFill="1" applyBorder="1" applyAlignment="1">
      <alignment horizontal="center" vertical="center" wrapText="1"/>
    </xf>
    <xf numFmtId="0" fontId="8" fillId="36" borderId="31" xfId="0" applyFont="1" applyFill="1" applyBorder="1" applyAlignment="1">
      <alignment horizontal="center" vertical="center" wrapText="1"/>
    </xf>
    <xf numFmtId="0" fontId="6" fillId="37" borderId="32" xfId="0" applyFont="1" applyFill="1" applyBorder="1" applyAlignment="1">
      <alignment horizontal="center" vertical="center" wrapText="1"/>
    </xf>
    <xf numFmtId="0" fontId="6" fillId="37" borderId="23" xfId="0" applyFont="1" applyFill="1" applyBorder="1" applyAlignment="1">
      <alignment horizontal="center" vertical="center" wrapText="1"/>
    </xf>
    <xf numFmtId="0" fontId="6" fillId="37" borderId="29" xfId="0" applyFont="1" applyFill="1" applyBorder="1" applyAlignment="1">
      <alignment horizontal="center" vertical="center" wrapText="1"/>
    </xf>
    <xf numFmtId="0" fontId="6" fillId="37" borderId="33" xfId="0" applyFont="1" applyFill="1" applyBorder="1" applyAlignment="1">
      <alignment horizontal="center" vertical="center" wrapText="1"/>
    </xf>
    <xf numFmtId="0" fontId="8" fillId="36" borderId="34" xfId="0" applyFont="1" applyFill="1" applyBorder="1" applyAlignment="1">
      <alignment horizontal="right" vertical="center"/>
    </xf>
    <xf numFmtId="0" fontId="8" fillId="36" borderId="35" xfId="0" applyFont="1" applyFill="1" applyBorder="1" applyAlignment="1">
      <alignment horizontal="right" vertical="center"/>
    </xf>
    <xf numFmtId="0" fontId="8" fillId="36" borderId="36" xfId="0" applyFont="1" applyFill="1" applyBorder="1" applyAlignment="1">
      <alignment horizontal="right" vertical="center"/>
    </xf>
    <xf numFmtId="0" fontId="8" fillId="34" borderId="17" xfId="0" applyFont="1" applyFill="1" applyBorder="1" applyAlignment="1">
      <alignment horizontal="justify" vertical="center" wrapText="1"/>
    </xf>
    <xf numFmtId="0" fontId="8" fillId="34" borderId="11" xfId="0" applyFont="1" applyFill="1" applyBorder="1" applyAlignment="1">
      <alignment horizontal="justify" vertical="center" wrapText="1"/>
    </xf>
    <xf numFmtId="0" fontId="8" fillId="34" borderId="25" xfId="0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 horizontal="justify" vertical="center" wrapText="1"/>
    </xf>
    <xf numFmtId="0" fontId="13" fillId="38" borderId="37" xfId="0" applyFont="1" applyFill="1" applyBorder="1" applyAlignment="1">
      <alignment horizontal="justify" vertical="center" wrapText="1"/>
    </xf>
    <xf numFmtId="0" fontId="6" fillId="38" borderId="38" xfId="0" applyFont="1" applyFill="1" applyBorder="1" applyAlignment="1">
      <alignment horizontal="justify" vertical="center" wrapText="1"/>
    </xf>
    <xf numFmtId="0" fontId="6" fillId="38" borderId="39" xfId="0" applyFont="1" applyFill="1" applyBorder="1" applyAlignment="1">
      <alignment horizontal="justify" vertical="center" wrapText="1"/>
    </xf>
    <xf numFmtId="0" fontId="12" fillId="35" borderId="20" xfId="0" applyFont="1" applyFill="1" applyBorder="1" applyAlignment="1">
      <alignment horizontal="center" vertical="center" textRotation="90"/>
    </xf>
    <xf numFmtId="0" fontId="12" fillId="35" borderId="40" xfId="0" applyFont="1" applyFill="1" applyBorder="1" applyAlignment="1">
      <alignment horizontal="center" vertical="center" textRotation="90"/>
    </xf>
    <xf numFmtId="0" fontId="6" fillId="37" borderId="17" xfId="0" applyFont="1" applyFill="1" applyBorder="1" applyAlignment="1">
      <alignment horizontal="center" vertical="center" wrapText="1"/>
    </xf>
    <xf numFmtId="0" fontId="6" fillId="37" borderId="31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left" vertical="center" wrapText="1"/>
    </xf>
    <xf numFmtId="0" fontId="8" fillId="34" borderId="31" xfId="0" applyFont="1" applyFill="1" applyBorder="1" applyAlignment="1">
      <alignment horizontal="left" vertical="center" wrapText="1"/>
    </xf>
    <xf numFmtId="0" fontId="7" fillId="32" borderId="21" xfId="0" applyFont="1" applyFill="1" applyBorder="1" applyAlignment="1">
      <alignment horizontal="center" vertical="center" textRotation="90"/>
    </xf>
    <xf numFmtId="0" fontId="7" fillId="32" borderId="40" xfId="0" applyFont="1" applyFill="1" applyBorder="1" applyAlignment="1">
      <alignment horizontal="center" vertical="center" textRotation="90"/>
    </xf>
    <xf numFmtId="0" fontId="7" fillId="32" borderId="20" xfId="0" applyFont="1" applyFill="1" applyBorder="1" applyAlignment="1">
      <alignment horizontal="center" vertical="center" textRotation="90" wrapText="1"/>
    </xf>
    <xf numFmtId="0" fontId="7" fillId="32" borderId="21" xfId="0" applyFont="1" applyFill="1" applyBorder="1" applyAlignment="1">
      <alignment horizontal="center" vertical="center" textRotation="90" wrapText="1"/>
    </xf>
    <xf numFmtId="0" fontId="7" fillId="32" borderId="40" xfId="0" applyFont="1" applyFill="1" applyBorder="1" applyAlignment="1">
      <alignment horizontal="center" vertical="center" textRotation="90" wrapText="1"/>
    </xf>
    <xf numFmtId="0" fontId="6" fillId="37" borderId="41" xfId="0" applyFont="1" applyFill="1" applyBorder="1" applyAlignment="1">
      <alignment horizontal="center" vertical="center" textRotation="90"/>
    </xf>
    <xf numFmtId="0" fontId="6" fillId="37" borderId="42" xfId="0" applyFont="1" applyFill="1" applyBorder="1" applyAlignment="1">
      <alignment horizontal="center" vertical="center" textRotation="90"/>
    </xf>
    <xf numFmtId="0" fontId="6" fillId="37" borderId="43" xfId="0" applyFont="1" applyFill="1" applyBorder="1" applyAlignment="1">
      <alignment horizontal="center" vertical="center" textRotation="90"/>
    </xf>
    <xf numFmtId="0" fontId="7" fillId="32" borderId="34" xfId="0" applyFont="1" applyFill="1" applyBorder="1" applyAlignment="1">
      <alignment horizontal="center" vertical="center" textRotation="90" wrapText="1"/>
    </xf>
    <xf numFmtId="0" fontId="7" fillId="32" borderId="10" xfId="0" applyFont="1" applyFill="1" applyBorder="1" applyAlignment="1">
      <alignment horizontal="center" vertical="center" textRotation="90" wrapText="1"/>
    </xf>
    <xf numFmtId="0" fontId="12" fillId="35" borderId="37" xfId="0" applyFont="1" applyFill="1" applyBorder="1" applyAlignment="1" quotePrefix="1">
      <alignment horizontal="justify" vertical="center" wrapText="1"/>
    </xf>
    <xf numFmtId="0" fontId="12" fillId="35" borderId="44" xfId="0" applyFont="1" applyFill="1" applyBorder="1" applyAlignment="1">
      <alignment horizontal="justify" vertical="center" wrapText="1"/>
    </xf>
    <xf numFmtId="0" fontId="6" fillId="37" borderId="15" xfId="0" applyFont="1" applyFill="1" applyBorder="1" applyAlignment="1">
      <alignment horizontal="center" vertical="center" wrapText="1"/>
    </xf>
    <xf numFmtId="0" fontId="6" fillId="37" borderId="34" xfId="0" applyFont="1" applyFill="1" applyBorder="1" applyAlignment="1">
      <alignment horizontal="center" vertical="center" wrapText="1"/>
    </xf>
    <xf numFmtId="0" fontId="6" fillId="37" borderId="35" xfId="0" applyFont="1" applyFill="1" applyBorder="1" applyAlignment="1">
      <alignment horizontal="center" vertical="center" wrapText="1"/>
    </xf>
    <xf numFmtId="0" fontId="6" fillId="37" borderId="45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justify" vertical="top" wrapText="1"/>
    </xf>
    <xf numFmtId="0" fontId="0" fillId="0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11" fillId="32" borderId="46" xfId="0" applyFont="1" applyFill="1" applyBorder="1" applyAlignment="1">
      <alignment horizontal="center" vertical="center" wrapText="1"/>
    </xf>
    <xf numFmtId="0" fontId="11" fillId="32" borderId="4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6" fillId="34" borderId="15" xfId="0" applyFont="1" applyFill="1" applyBorder="1" applyAlignment="1">
      <alignment horizontal="center" vertical="center"/>
    </xf>
    <xf numFmtId="0" fontId="6" fillId="34" borderId="48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49" xfId="0" applyFont="1" applyFill="1" applyBorder="1" applyAlignment="1">
      <alignment horizontal="center" vertical="center"/>
    </xf>
    <xf numFmtId="0" fontId="6" fillId="34" borderId="50" xfId="0" applyFont="1" applyFill="1" applyBorder="1" applyAlignment="1">
      <alignment horizontal="center" vertical="center"/>
    </xf>
    <xf numFmtId="0" fontId="6" fillId="34" borderId="51" xfId="0" applyFont="1" applyFill="1" applyBorder="1" applyAlignment="1">
      <alignment horizontal="center" vertical="center"/>
    </xf>
    <xf numFmtId="0" fontId="6" fillId="34" borderId="5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53" xfId="0" applyFont="1" applyFill="1" applyBorder="1" applyAlignment="1">
      <alignment horizontal="center" vertical="center"/>
    </xf>
    <xf numFmtId="0" fontId="6" fillId="34" borderId="54" xfId="0" applyFont="1" applyFill="1" applyBorder="1" applyAlignment="1">
      <alignment horizontal="center" vertical="center"/>
    </xf>
    <xf numFmtId="0" fontId="6" fillId="34" borderId="55" xfId="0" applyFont="1" applyFill="1" applyBorder="1" applyAlignment="1">
      <alignment horizontal="center" vertical="center"/>
    </xf>
    <xf numFmtId="0" fontId="6" fillId="34" borderId="56" xfId="0" applyFont="1" applyFill="1" applyBorder="1" applyAlignment="1">
      <alignment horizontal="center" vertical="center"/>
    </xf>
    <xf numFmtId="0" fontId="6" fillId="34" borderId="57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left" vertical="center" wrapText="1"/>
    </xf>
    <xf numFmtId="0" fontId="6" fillId="34" borderId="58" xfId="0" applyFont="1" applyFill="1" applyBorder="1" applyAlignment="1">
      <alignment horizontal="left" vertical="center" wrapText="1"/>
    </xf>
    <xf numFmtId="0" fontId="6" fillId="34" borderId="56" xfId="0" applyFont="1" applyFill="1" applyBorder="1" applyAlignment="1">
      <alignment horizontal="left" vertical="center" wrapText="1"/>
    </xf>
    <xf numFmtId="0" fontId="6" fillId="34" borderId="59" xfId="0" applyFont="1" applyFill="1" applyBorder="1" applyAlignment="1">
      <alignment vertical="center" wrapText="1"/>
    </xf>
    <xf numFmtId="0" fontId="8" fillId="0" borderId="5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justify" vertical="top" wrapText="1"/>
    </xf>
    <xf numFmtId="0" fontId="8" fillId="0" borderId="61" xfId="0" applyFont="1" applyFill="1" applyBorder="1" applyAlignment="1">
      <alignment horizontal="center" vertical="center"/>
    </xf>
    <xf numFmtId="0" fontId="0" fillId="33" borderId="23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right"/>
    </xf>
    <xf numFmtId="0" fontId="0" fillId="0" borderId="63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0" fillId="0" borderId="64" xfId="0" applyFont="1" applyFill="1" applyBorder="1" applyAlignment="1">
      <alignment/>
    </xf>
    <xf numFmtId="0" fontId="0" fillId="0" borderId="65" xfId="0" applyFont="1" applyFill="1" applyBorder="1" applyAlignment="1">
      <alignment horizontal="justify" vertical="top" wrapText="1"/>
    </xf>
    <xf numFmtId="0" fontId="8" fillId="0" borderId="66" xfId="0" applyFont="1" applyFill="1" applyBorder="1" applyAlignment="1">
      <alignment horizontal="center" vertical="center"/>
    </xf>
    <xf numFmtId="0" fontId="0" fillId="33" borderId="65" xfId="0" applyFont="1" applyFill="1" applyBorder="1" applyAlignment="1" applyProtection="1">
      <alignment horizontal="center" vertical="center"/>
      <protection locked="0"/>
    </xf>
    <xf numFmtId="0" fontId="9" fillId="0" borderId="5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/>
    </xf>
    <xf numFmtId="0" fontId="6" fillId="34" borderId="25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justify" vertical="top" wrapText="1"/>
    </xf>
    <xf numFmtId="0" fontId="8" fillId="0" borderId="68" xfId="0" applyFont="1" applyFill="1" applyBorder="1" applyAlignment="1">
      <alignment horizontal="center" vertical="center"/>
    </xf>
    <xf numFmtId="0" fontId="0" fillId="33" borderId="67" xfId="0" applyFont="1" applyFill="1" applyBorder="1" applyAlignment="1" applyProtection="1">
      <alignment horizontal="center" vertical="center"/>
      <protection locked="0"/>
    </xf>
    <xf numFmtId="0" fontId="9" fillId="0" borderId="55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6" fillId="34" borderId="58" xfId="0" applyFont="1" applyFill="1" applyBorder="1" applyAlignment="1">
      <alignment horizontal="left" vertical="center" wrapText="1"/>
    </xf>
    <xf numFmtId="0" fontId="8" fillId="34" borderId="70" xfId="0" applyFont="1" applyFill="1" applyBorder="1" applyAlignment="1">
      <alignment vertical="center" wrapText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0" fillId="33" borderId="25" xfId="0" applyFont="1" applyFill="1" applyBorder="1" applyAlignment="1" applyProtection="1">
      <alignment horizontal="center" vertical="center"/>
      <protection locked="0"/>
    </xf>
    <xf numFmtId="0" fontId="0" fillId="0" borderId="7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9" fillId="0" borderId="17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73" xfId="0" applyFont="1" applyFill="1" applyBorder="1" applyAlignment="1">
      <alignment/>
    </xf>
    <xf numFmtId="0" fontId="9" fillId="0" borderId="25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 wrapText="1"/>
    </xf>
    <xf numFmtId="0" fontId="8" fillId="0" borderId="72" xfId="0" applyFont="1" applyFill="1" applyBorder="1" applyAlignment="1">
      <alignment horizontal="center" vertical="center" wrapText="1"/>
    </xf>
    <xf numFmtId="0" fontId="0" fillId="18" borderId="0" xfId="0" applyFont="1" applyFill="1" applyBorder="1" applyAlignment="1">
      <alignment/>
    </xf>
    <xf numFmtId="0" fontId="0" fillId="18" borderId="73" xfId="0" applyFont="1" applyFill="1" applyBorder="1" applyAlignment="1">
      <alignment/>
    </xf>
    <xf numFmtId="0" fontId="8" fillId="0" borderId="66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74" xfId="0" applyFont="1" applyFill="1" applyBorder="1" applyAlignment="1">
      <alignment/>
    </xf>
    <xf numFmtId="0" fontId="8" fillId="0" borderId="75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/>
    </xf>
    <xf numFmtId="0" fontId="6" fillId="37" borderId="45" xfId="0" applyFont="1" applyFill="1" applyBorder="1" applyAlignment="1">
      <alignment horizontal="center" vertical="center" textRotation="90" wrapText="1" shrinkToFit="1"/>
    </xf>
    <xf numFmtId="0" fontId="6" fillId="37" borderId="76" xfId="0" applyFont="1" applyFill="1" applyBorder="1" applyAlignment="1">
      <alignment horizontal="center" vertical="center" wrapText="1"/>
    </xf>
    <xf numFmtId="0" fontId="6" fillId="37" borderId="77" xfId="0" applyFont="1" applyFill="1" applyBorder="1" applyAlignment="1">
      <alignment horizontal="center" vertical="center" wrapText="1"/>
    </xf>
    <xf numFmtId="0" fontId="6" fillId="37" borderId="78" xfId="0" applyFont="1" applyFill="1" applyBorder="1" applyAlignment="1">
      <alignment horizontal="center" vertical="center" wrapText="1"/>
    </xf>
    <xf numFmtId="0" fontId="6" fillId="37" borderId="73" xfId="0" applyFont="1" applyFill="1" applyBorder="1" applyAlignment="1">
      <alignment horizontal="center" vertical="center" textRotation="90" wrapText="1" shrinkToFit="1"/>
    </xf>
    <xf numFmtId="0" fontId="8" fillId="34" borderId="31" xfId="0" applyFont="1" applyFill="1" applyBorder="1" applyAlignment="1">
      <alignment horizontal="justify" vertical="center" wrapText="1"/>
    </xf>
    <xf numFmtId="0" fontId="0" fillId="34" borderId="31" xfId="0" applyFont="1" applyFill="1" applyBorder="1" applyAlignment="1">
      <alignment horizontal="justify" vertical="center" wrapText="1"/>
    </xf>
    <xf numFmtId="0" fontId="0" fillId="34" borderId="31" xfId="0" applyFont="1" applyFill="1" applyBorder="1" applyAlignment="1">
      <alignment horizontal="center" vertical="center" wrapText="1"/>
    </xf>
    <xf numFmtId="0" fontId="7" fillId="32" borderId="29" xfId="0" applyFont="1" applyFill="1" applyBorder="1" applyAlignment="1">
      <alignment horizontal="center" vertical="center" textRotation="90" wrapText="1"/>
    </xf>
    <xf numFmtId="0" fontId="8" fillId="34" borderId="79" xfId="0" applyFont="1" applyFill="1" applyBorder="1" applyAlignment="1">
      <alignment horizontal="justify" vertical="center" wrapText="1"/>
    </xf>
    <xf numFmtId="0" fontId="0" fillId="34" borderId="28" xfId="0" applyFont="1" applyFill="1" applyBorder="1" applyAlignment="1">
      <alignment horizontal="justify" vertical="center" wrapText="1"/>
    </xf>
    <xf numFmtId="0" fontId="8" fillId="36" borderId="80" xfId="0" applyFont="1" applyFill="1" applyBorder="1" applyAlignment="1">
      <alignment horizontal="center" vertical="center" wrapText="1"/>
    </xf>
    <xf numFmtId="0" fontId="6" fillId="37" borderId="74" xfId="0" applyFont="1" applyFill="1" applyBorder="1" applyAlignment="1">
      <alignment horizontal="center" vertical="center" textRotation="90" wrapText="1" shrinkToFit="1"/>
    </xf>
    <xf numFmtId="0" fontId="8" fillId="36" borderId="81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6" fillId="37" borderId="59" xfId="0" applyFont="1" applyFill="1" applyBorder="1" applyAlignment="1">
      <alignment horizontal="center" vertical="center" wrapText="1"/>
    </xf>
    <xf numFmtId="0" fontId="6" fillId="37" borderId="56" xfId="0" applyFont="1" applyFill="1" applyBorder="1" applyAlignment="1">
      <alignment horizontal="center" vertical="center" wrapText="1"/>
    </xf>
    <xf numFmtId="0" fontId="6" fillId="37" borderId="64" xfId="0" applyFont="1" applyFill="1" applyBorder="1" applyAlignment="1">
      <alignment horizontal="center" vertical="center" wrapText="1"/>
    </xf>
    <xf numFmtId="0" fontId="6" fillId="37" borderId="27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textRotation="90" wrapText="1" shrinkToFit="1"/>
    </xf>
    <xf numFmtId="0" fontId="7" fillId="32" borderId="21" xfId="0" applyFont="1" applyFill="1" applyBorder="1" applyAlignment="1">
      <alignment horizontal="center" vertical="center" textRotation="90" wrapText="1" shrinkToFit="1"/>
    </xf>
    <xf numFmtId="0" fontId="7" fillId="32" borderId="40" xfId="0" applyFont="1" applyFill="1" applyBorder="1" applyAlignment="1">
      <alignment horizontal="center" vertical="center" textRotation="90" wrapText="1" shrinkToFit="1"/>
    </xf>
    <xf numFmtId="0" fontId="8" fillId="34" borderId="15" xfId="0" applyFont="1" applyFill="1" applyBorder="1" applyAlignment="1">
      <alignment horizontal="justify" vertical="center" wrapText="1"/>
    </xf>
    <xf numFmtId="0" fontId="7" fillId="32" borderId="20" xfId="0" applyFont="1" applyFill="1" applyBorder="1" applyAlignment="1">
      <alignment horizontal="center" vertical="center" textRotation="90"/>
    </xf>
    <xf numFmtId="0" fontId="0" fillId="34" borderId="12" xfId="0" applyNumberFormat="1" applyFont="1" applyFill="1" applyBorder="1" applyAlignment="1">
      <alignment horizontal="justify" vertical="center" wrapText="1"/>
    </xf>
    <xf numFmtId="0" fontId="0" fillId="34" borderId="15" xfId="0" applyNumberFormat="1" applyFont="1" applyFill="1" applyBorder="1" applyAlignment="1">
      <alignment horizontal="justify" vertical="center" wrapText="1"/>
    </xf>
    <xf numFmtId="0" fontId="0" fillId="34" borderId="25" xfId="0" applyNumberFormat="1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64" xfId="0" applyFont="1" applyFill="1" applyBorder="1" applyAlignment="1">
      <alignment horizontal="center" vertical="center" wrapText="1"/>
    </xf>
    <xf numFmtId="0" fontId="8" fillId="34" borderId="31" xfId="0" applyFont="1" applyFill="1" applyBorder="1" applyAlignment="1">
      <alignment horizontal="justify" vertical="center" wrapText="1"/>
    </xf>
    <xf numFmtId="0" fontId="14" fillId="35" borderId="37" xfId="0" applyFont="1" applyFill="1" applyBorder="1" applyAlignment="1">
      <alignment horizontal="center" vertical="center" wrapText="1"/>
    </xf>
    <xf numFmtId="0" fontId="8" fillId="36" borderId="34" xfId="0" applyFont="1" applyFill="1" applyBorder="1" applyAlignment="1">
      <alignment vertical="center" wrapText="1"/>
    </xf>
    <xf numFmtId="0" fontId="8" fillId="36" borderId="35" xfId="0" applyFont="1" applyFill="1" applyBorder="1" applyAlignment="1">
      <alignment vertical="center"/>
    </xf>
    <xf numFmtId="0" fontId="8" fillId="36" borderId="35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center" textRotation="90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 quotePrefix="1">
      <alignment horizontal="justify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0" fontId="6" fillId="37" borderId="41" xfId="0" applyFont="1" applyFill="1" applyBorder="1" applyAlignment="1">
      <alignment horizontal="center" vertical="center" textRotation="90" wrapText="1" shrinkToFit="1"/>
    </xf>
    <xf numFmtId="0" fontId="6" fillId="37" borderId="42" xfId="0" applyFont="1" applyFill="1" applyBorder="1" applyAlignment="1">
      <alignment horizontal="center" vertical="center" textRotation="90" wrapText="1" shrinkToFit="1"/>
    </xf>
    <xf numFmtId="0" fontId="6" fillId="37" borderId="26" xfId="0" applyFont="1" applyFill="1" applyBorder="1" applyAlignment="1">
      <alignment horizontal="center" vertical="center" wrapText="1"/>
    </xf>
    <xf numFmtId="0" fontId="6" fillId="37" borderId="81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justify" vertical="center" wrapText="1"/>
    </xf>
    <xf numFmtId="0" fontId="10" fillId="34" borderId="11" xfId="0" applyFont="1" applyFill="1" applyBorder="1" applyAlignment="1">
      <alignment horizontal="justify" vertical="center" wrapText="1"/>
    </xf>
    <xf numFmtId="0" fontId="10" fillId="34" borderId="25" xfId="0" applyFont="1" applyFill="1" applyBorder="1" applyAlignment="1">
      <alignment horizontal="justify" vertical="center" wrapText="1"/>
    </xf>
    <xf numFmtId="0" fontId="10" fillId="34" borderId="17" xfId="0" applyFont="1" applyFill="1" applyBorder="1" applyAlignment="1">
      <alignment horizontal="justify" vertical="center" wrapText="1"/>
    </xf>
    <xf numFmtId="0" fontId="8" fillId="34" borderId="67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14" xfId="0" applyFont="1" applyFill="1" applyBorder="1" applyAlignment="1">
      <alignment horizontal="justify" vertical="center" wrapText="1"/>
    </xf>
    <xf numFmtId="0" fontId="0" fillId="34" borderId="60" xfId="0" applyFont="1" applyFill="1" applyBorder="1" applyAlignment="1">
      <alignment horizontal="center" vertical="center" wrapText="1"/>
    </xf>
    <xf numFmtId="0" fontId="0" fillId="34" borderId="55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justify" vertical="center" wrapText="1"/>
    </xf>
    <xf numFmtId="0" fontId="0" fillId="34" borderId="49" xfId="0" applyFont="1" applyFill="1" applyBorder="1" applyAlignment="1">
      <alignment horizontal="justify" vertical="center" wrapText="1"/>
    </xf>
    <xf numFmtId="0" fontId="0" fillId="34" borderId="82" xfId="0" applyFont="1" applyFill="1" applyBorder="1" applyAlignment="1">
      <alignment horizontal="justify" vertical="center" wrapText="1"/>
    </xf>
    <xf numFmtId="0" fontId="0" fillId="34" borderId="65" xfId="0" applyFont="1" applyFill="1" applyBorder="1" applyAlignment="1">
      <alignment horizontal="justify" vertical="center" wrapText="1"/>
    </xf>
    <xf numFmtId="0" fontId="13" fillId="38" borderId="38" xfId="0" applyFont="1" applyFill="1" applyBorder="1" applyAlignment="1">
      <alignment horizontal="justify" vertical="center" wrapText="1"/>
    </xf>
    <xf numFmtId="0" fontId="13" fillId="38" borderId="39" xfId="0" applyFont="1" applyFill="1" applyBorder="1" applyAlignment="1">
      <alignment horizontal="justify" vertical="center" wrapText="1"/>
    </xf>
    <xf numFmtId="0" fontId="12" fillId="35" borderId="44" xfId="0" applyFont="1" applyFill="1" applyBorder="1" applyAlignment="1" quotePrefix="1">
      <alignment horizontal="justify" vertical="center" wrapText="1"/>
    </xf>
    <xf numFmtId="0" fontId="6" fillId="37" borderId="43" xfId="0" applyFont="1" applyFill="1" applyBorder="1" applyAlignment="1">
      <alignment horizontal="center" vertical="center" textRotation="90" wrapText="1" shrinkToFit="1"/>
    </xf>
    <xf numFmtId="0" fontId="6" fillId="37" borderId="49" xfId="0" applyFont="1" applyFill="1" applyBorder="1" applyAlignment="1">
      <alignment horizontal="center" vertical="center" wrapText="1"/>
    </xf>
    <xf numFmtId="0" fontId="6" fillId="37" borderId="30" xfId="0" applyFont="1" applyFill="1" applyBorder="1" applyAlignment="1">
      <alignment horizontal="center" vertical="center" wrapText="1"/>
    </xf>
    <xf numFmtId="0" fontId="7" fillId="32" borderId="36" xfId="0" applyFont="1" applyFill="1" applyBorder="1" applyAlignment="1">
      <alignment horizontal="center" vertical="center" textRotation="90" wrapText="1"/>
    </xf>
    <xf numFmtId="0" fontId="0" fillId="34" borderId="13" xfId="0" applyFont="1" applyFill="1" applyBorder="1" applyAlignment="1">
      <alignment horizontal="justify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 textRotation="90" wrapText="1"/>
    </xf>
    <xf numFmtId="0" fontId="7" fillId="32" borderId="65" xfId="0" applyFont="1" applyFill="1" applyBorder="1" applyAlignment="1">
      <alignment horizontal="center" vertical="center" textRotation="90" wrapText="1"/>
    </xf>
    <xf numFmtId="0" fontId="8" fillId="34" borderId="15" xfId="0" applyFont="1" applyFill="1" applyBorder="1" applyAlignment="1">
      <alignment horizontal="justify" vertical="center" wrapText="1"/>
    </xf>
    <xf numFmtId="0" fontId="7" fillId="32" borderId="36" xfId="0" applyFont="1" applyFill="1" applyBorder="1" applyAlignment="1">
      <alignment horizontal="center" vertical="center" textRotation="90"/>
    </xf>
    <xf numFmtId="0" fontId="7" fillId="32" borderId="65" xfId="0" applyFont="1" applyFill="1" applyBorder="1" applyAlignment="1">
      <alignment horizontal="center" vertical="center" textRotation="90"/>
    </xf>
    <xf numFmtId="0" fontId="7" fillId="32" borderId="33" xfId="0" applyFont="1" applyFill="1" applyBorder="1" applyAlignment="1">
      <alignment horizontal="center" vertical="center" textRotation="90"/>
    </xf>
    <xf numFmtId="0" fontId="8" fillId="34" borderId="11" xfId="0" applyFont="1" applyFill="1" applyBorder="1" applyAlignment="1">
      <alignment horizontal="left" vertical="center" wrapText="1"/>
    </xf>
    <xf numFmtId="0" fontId="12" fillId="35" borderId="36" xfId="0" applyFont="1" applyFill="1" applyBorder="1" applyAlignment="1">
      <alignment horizontal="center" vertical="center" textRotation="90"/>
    </xf>
    <xf numFmtId="0" fontId="12" fillId="35" borderId="33" xfId="0" applyFont="1" applyFill="1" applyBorder="1" applyAlignment="1">
      <alignment horizontal="center" vertical="center" textRotation="90"/>
    </xf>
    <xf numFmtId="0" fontId="8" fillId="36" borderId="30" xfId="0" applyFont="1" applyFill="1" applyBorder="1" applyAlignment="1">
      <alignment vertical="center" wrapText="1"/>
    </xf>
    <xf numFmtId="0" fontId="6" fillId="37" borderId="35" xfId="0" applyFont="1" applyFill="1" applyBorder="1" applyAlignment="1">
      <alignment horizontal="center" vertical="center" textRotation="90"/>
    </xf>
    <xf numFmtId="0" fontId="6" fillId="37" borderId="0" xfId="0" applyFont="1" applyFill="1" applyBorder="1" applyAlignment="1">
      <alignment horizontal="center" vertical="center" textRotation="90"/>
    </xf>
    <xf numFmtId="0" fontId="34" fillId="34" borderId="12" xfId="0" applyFont="1" applyFill="1" applyBorder="1" applyAlignment="1">
      <alignment horizontal="justify" vertical="center" wrapText="1"/>
    </xf>
    <xf numFmtId="0" fontId="34" fillId="34" borderId="12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justify" vertical="center" wrapText="1"/>
    </xf>
    <xf numFmtId="0" fontId="12" fillId="35" borderId="34" xfId="0" applyFont="1" applyFill="1" applyBorder="1" applyAlignment="1">
      <alignment horizontal="center" vertical="center" textRotation="90"/>
    </xf>
    <xf numFmtId="0" fontId="13" fillId="38" borderId="83" xfId="0" applyFont="1" applyFill="1" applyBorder="1" applyAlignment="1">
      <alignment horizontal="justify" vertical="center" wrapText="1"/>
    </xf>
    <xf numFmtId="0" fontId="12" fillId="35" borderId="29" xfId="0" applyFont="1" applyFill="1" applyBorder="1" applyAlignment="1">
      <alignment horizontal="center" vertical="center" textRotation="90"/>
    </xf>
    <xf numFmtId="0" fontId="6" fillId="37" borderId="30" xfId="0" applyFont="1" applyFill="1" applyBorder="1" applyAlignment="1">
      <alignment horizontal="center" vertical="center" textRotation="90"/>
    </xf>
    <xf numFmtId="0" fontId="8" fillId="34" borderId="17" xfId="0" applyFont="1" applyFill="1" applyBorder="1" applyAlignment="1">
      <alignment vertical="center" wrapText="1"/>
    </xf>
    <xf numFmtId="0" fontId="8" fillId="34" borderId="12" xfId="0" applyFont="1" applyFill="1" applyBorder="1" applyAlignment="1">
      <alignment horizontal="justify" vertical="center" wrapText="1"/>
    </xf>
    <xf numFmtId="0" fontId="0" fillId="34" borderId="55" xfId="0" applyFont="1" applyFill="1" applyBorder="1" applyAlignment="1">
      <alignment horizontal="center" vertical="center" wrapText="1"/>
    </xf>
    <xf numFmtId="0" fontId="12" fillId="35" borderId="41" xfId="0" applyFont="1" applyFill="1" applyBorder="1" applyAlignment="1">
      <alignment horizontal="center" vertical="center" textRotation="90"/>
    </xf>
    <xf numFmtId="0" fontId="12" fillId="35" borderId="43" xfId="0" applyFont="1" applyFill="1" applyBorder="1" applyAlignment="1">
      <alignment horizontal="center" vertical="center" textRotation="90"/>
    </xf>
    <xf numFmtId="0" fontId="12" fillId="35" borderId="38" xfId="0" applyFont="1" applyFill="1" applyBorder="1" applyAlignment="1" quotePrefix="1">
      <alignment horizontal="justify" vertical="center" wrapText="1"/>
    </xf>
    <xf numFmtId="0" fontId="6" fillId="37" borderId="45" xfId="0" applyFont="1" applyFill="1" applyBorder="1" applyAlignment="1">
      <alignment horizontal="center" vertical="center" textRotation="90" wrapText="1"/>
    </xf>
    <xf numFmtId="0" fontId="6" fillId="37" borderId="73" xfId="0" applyFont="1" applyFill="1" applyBorder="1" applyAlignment="1">
      <alignment horizontal="center" vertical="center" textRotation="90" wrapText="1"/>
    </xf>
    <xf numFmtId="0" fontId="6" fillId="37" borderId="65" xfId="0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 wrapText="1"/>
    </xf>
    <xf numFmtId="0" fontId="0" fillId="34" borderId="67" xfId="0" applyFont="1" applyFill="1" applyBorder="1" applyAlignment="1">
      <alignment horizontal="justify" vertical="center" wrapText="1"/>
    </xf>
    <xf numFmtId="0" fontId="8" fillId="34" borderId="22" xfId="0" applyFont="1" applyFill="1" applyBorder="1" applyAlignment="1">
      <alignment horizontal="justify" vertical="center" wrapText="1"/>
    </xf>
    <xf numFmtId="0" fontId="8" fillId="34" borderId="65" xfId="0" applyFont="1" applyFill="1" applyBorder="1" applyAlignment="1">
      <alignment horizontal="justify" vertical="center" wrapText="1"/>
    </xf>
    <xf numFmtId="0" fontId="0" fillId="34" borderId="52" xfId="0" applyFont="1" applyFill="1" applyBorder="1" applyAlignment="1">
      <alignment horizontal="center" vertical="center" wrapText="1"/>
    </xf>
    <xf numFmtId="0" fontId="6" fillId="37" borderId="74" xfId="0" applyFont="1" applyFill="1" applyBorder="1" applyAlignment="1">
      <alignment horizontal="center" vertical="center" textRotation="90" wrapText="1"/>
    </xf>
    <xf numFmtId="0" fontId="0" fillId="34" borderId="84" xfId="0" applyFont="1" applyFill="1" applyBorder="1" applyAlignment="1">
      <alignment horizontal="justify" vertical="center" wrapText="1"/>
    </xf>
    <xf numFmtId="9" fontId="0" fillId="34" borderId="11" xfId="0" applyNumberFormat="1" applyFont="1" applyFill="1" applyBorder="1" applyAlignment="1">
      <alignment horizontal="justify" vertical="center" wrapText="1"/>
    </xf>
    <xf numFmtId="0" fontId="12" fillId="35" borderId="83" xfId="0" applyFont="1" applyFill="1" applyBorder="1" applyAlignment="1" quotePrefix="1">
      <alignment vertical="center" wrapText="1"/>
    </xf>
    <xf numFmtId="0" fontId="12" fillId="35" borderId="44" xfId="0" applyFont="1" applyFill="1" applyBorder="1" applyAlignment="1">
      <alignment vertical="center"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justify" wrapText="1"/>
    </xf>
    <xf numFmtId="0" fontId="8" fillId="0" borderId="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7"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/>
        </patternFill>
      </fill>
    </dxf>
    <dxf>
      <font>
        <b val="0"/>
        <i val="0"/>
        <color indexed="9"/>
      </font>
      <fill>
        <patternFill>
          <bgColor indexed="10"/>
        </patternFill>
      </fill>
    </dxf>
    <dxf>
      <font>
        <b val="0"/>
        <i val="0"/>
        <color indexed="9"/>
      </font>
      <fill>
        <patternFill>
          <bgColor indexed="50"/>
        </patternFill>
      </fill>
    </dxf>
    <dxf>
      <font>
        <b val="0"/>
        <i val="0"/>
        <color indexed="9"/>
      </font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35"/>
          <c:y val="0.16875"/>
          <c:w val="0.3705"/>
          <c:h val="0.6625"/>
        </c:manualLayout>
      </c:layout>
      <c:radarChart>
        <c:radarStyle val="marker"/>
        <c:varyColors val="0"/>
        <c:ser>
          <c:idx val="0"/>
          <c:order val="0"/>
          <c:tx>
            <c:strRef>
              <c:f>'Profil environnemental'!$L$6</c:f>
              <c:strCache>
                <c:ptCount val="1"/>
                <c:pt idx="0">
                  <c:v>Niveau initial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'Profil environnemental'!$K$7:$K$16</c:f>
              <c:strCache/>
            </c:strRef>
          </c:cat>
          <c:val>
            <c:numRef>
              <c:f>'Profil environnemental'!$L$7:$L$16</c:f>
              <c:numCache/>
            </c:numRef>
          </c:val>
        </c:ser>
        <c:ser>
          <c:idx val="1"/>
          <c:order val="1"/>
          <c:tx>
            <c:strRef>
              <c:f>'Profil environnemental'!$M$6</c:f>
              <c:strCache>
                <c:ptCount val="1"/>
                <c:pt idx="0">
                  <c:v>Niveau obtenu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'Profil environnemental'!$M$7:$M$16</c:f>
              <c:numCache/>
            </c:numRef>
          </c:val>
        </c:ser>
        <c:axId val="65068504"/>
        <c:axId val="48745625"/>
      </c:radarChart>
      <c:catAx>
        <c:axId val="6506850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45625"/>
        <c:crosses val="autoZero"/>
        <c:auto val="0"/>
        <c:lblOffset val="100"/>
        <c:tickLblSkip val="1"/>
        <c:noMultiLvlLbl val="0"/>
      </c:catAx>
      <c:valAx>
        <c:axId val="487456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50685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4565"/>
          <c:w val="0.12325"/>
          <c:h val="0.12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2025"/>
          <c:w val="0.98425"/>
          <c:h val="0.86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'Profil environnemental'!$K$29</c:f>
              <c:strCache>
                <c:ptCount val="1"/>
                <c:pt idx="0">
                  <c:v>obligatoire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'Profil environnemental'!$L$29:$U$29</c:f>
              <c:numCache/>
            </c:numRef>
          </c:val>
        </c:ser>
        <c:ser>
          <c:idx val="1"/>
          <c:order val="1"/>
          <c:tx>
            <c:strRef>
              <c:f>'Profil environnemental'!$K$30</c:f>
              <c:strCache>
                <c:ptCount val="1"/>
                <c:pt idx="0">
                  <c:v>niveau PP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'Profil environnemental'!$L$30:$U$30</c:f>
              <c:numCache/>
            </c:numRef>
          </c:val>
        </c:ser>
        <c:ser>
          <c:idx val="2"/>
          <c:order val="2"/>
          <c:tx>
            <c:strRef>
              <c:f>'Profil environnemental'!$K$31</c:f>
              <c:strCache>
                <c:ptCount val="1"/>
                <c:pt idx="0">
                  <c:v>niveau P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'Profil environnemental'!$L$31:$U$31</c:f>
              <c:numCache/>
            </c:numRef>
          </c:val>
        </c:ser>
        <c:ser>
          <c:idx val="3"/>
          <c:order val="3"/>
          <c:tx>
            <c:strRef>
              <c:f>'Profil environnemental'!$K$32</c:f>
              <c:strCache>
                <c:ptCount val="1"/>
                <c:pt idx="0">
                  <c:v>niveau TP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'Profil environnemental'!$L$32:$U$32</c:f>
              <c:numCache/>
            </c:numRef>
          </c:val>
        </c:ser>
        <c:overlap val="100"/>
        <c:axId val="36057442"/>
        <c:axId val="56081523"/>
      </c:barChart>
      <c:lineChart>
        <c:grouping val="standard"/>
        <c:varyColors val="0"/>
        <c:ser>
          <c:idx val="4"/>
          <c:order val="4"/>
          <c:tx>
            <c:strRef>
              <c:f>'Profil environnemental'!$K$33</c:f>
              <c:strCache>
                <c:ptCount val="1"/>
                <c:pt idx="0">
                  <c:v>Niveau actuel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'Profil environnemental'!$L$33:$U$33</c:f>
              <c:numCache/>
            </c:numRef>
          </c:val>
          <c:smooth val="0"/>
        </c:ser>
        <c:ser>
          <c:idx val="5"/>
          <c:order val="5"/>
          <c:tx>
            <c:strRef>
              <c:f>'Profil environnemental'!$K$34</c:f>
              <c:strCache>
                <c:ptCount val="1"/>
                <c:pt idx="0">
                  <c:v>Niveau obtuenu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CCFF"/>
              </a:solidFill>
              <a:ln>
                <a:solidFill>
                  <a:srgbClr val="CCCCFF"/>
                </a:solidFill>
              </a:ln>
            </c:spPr>
          </c:marker>
          <c:val>
            <c:numRef>
              <c:f>'Profil environnemental'!$L$34:$U$34</c:f>
              <c:numCache/>
            </c:numRef>
          </c:val>
          <c:smooth val="0"/>
        </c:ser>
        <c:axId val="34971660"/>
        <c:axId val="46309485"/>
      </c:lineChart>
      <c:catAx>
        <c:axId val="36057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81523"/>
        <c:crosses val="autoZero"/>
        <c:auto val="1"/>
        <c:lblOffset val="100"/>
        <c:tickLblSkip val="1"/>
        <c:noMultiLvlLbl val="0"/>
      </c:catAx>
      <c:valAx>
        <c:axId val="56081523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57442"/>
        <c:crossesAt val="1"/>
        <c:crossBetween val="between"/>
        <c:dispUnits/>
      </c:valAx>
      <c:catAx>
        <c:axId val="34971660"/>
        <c:scaling>
          <c:orientation val="minMax"/>
        </c:scaling>
        <c:axPos val="b"/>
        <c:delete val="1"/>
        <c:majorTickMark val="out"/>
        <c:minorTickMark val="none"/>
        <c:tickLblPos val="nextTo"/>
        <c:crossAx val="46309485"/>
        <c:crosses val="autoZero"/>
        <c:auto val="1"/>
        <c:lblOffset val="100"/>
        <c:tickLblSkip val="1"/>
        <c:noMultiLvlLbl val="0"/>
      </c:catAx>
      <c:valAx>
        <c:axId val="46309485"/>
        <c:scaling>
          <c:orientation val="minMax"/>
          <c:max val="3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7166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4"/>
          <c:y val="0.909"/>
          <c:w val="0.69175"/>
          <c:h val="0.04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2466975</xdr:colOff>
      <xdr:row>44</xdr:row>
      <xdr:rowOff>76200</xdr:rowOff>
    </xdr:from>
    <xdr:to>
      <xdr:col>8</xdr:col>
      <xdr:colOff>123825</xdr:colOff>
      <xdr:row>70</xdr:row>
      <xdr:rowOff>95250</xdr:rowOff>
    </xdr:to>
    <xdr:graphicFrame>
      <xdr:nvGraphicFramePr>
        <xdr:cNvPr id="1" name="Graphique 15"/>
        <xdr:cNvGraphicFramePr/>
      </xdr:nvGraphicFramePr>
      <xdr:xfrm>
        <a:off x="3324225" y="14392275"/>
        <a:ext cx="1183005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695325</xdr:colOff>
      <xdr:row>41</xdr:row>
      <xdr:rowOff>76200</xdr:rowOff>
    </xdr:from>
    <xdr:to>
      <xdr:col>11</xdr:col>
      <xdr:colOff>381000</xdr:colOff>
      <xdr:row>41</xdr:row>
      <xdr:rowOff>76200</xdr:rowOff>
    </xdr:to>
    <xdr:sp>
      <xdr:nvSpPr>
        <xdr:cNvPr id="2" name="Line 41"/>
        <xdr:cNvSpPr>
          <a:spLocks/>
        </xdr:cNvSpPr>
      </xdr:nvSpPr>
      <xdr:spPr>
        <a:xfrm>
          <a:off x="19278600" y="1376362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41</xdr:row>
      <xdr:rowOff>76200</xdr:rowOff>
    </xdr:from>
    <xdr:to>
      <xdr:col>12</xdr:col>
      <xdr:colOff>523875</xdr:colOff>
      <xdr:row>41</xdr:row>
      <xdr:rowOff>76200</xdr:rowOff>
    </xdr:to>
    <xdr:sp>
      <xdr:nvSpPr>
        <xdr:cNvPr id="3" name="Line 42"/>
        <xdr:cNvSpPr>
          <a:spLocks/>
        </xdr:cNvSpPr>
      </xdr:nvSpPr>
      <xdr:spPr>
        <a:xfrm>
          <a:off x="21726525" y="13763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1019175</xdr:colOff>
      <xdr:row>43</xdr:row>
      <xdr:rowOff>47625</xdr:rowOff>
    </xdr:from>
    <xdr:to>
      <xdr:col>13</xdr:col>
      <xdr:colOff>514350</xdr:colOff>
      <xdr:row>43</xdr:row>
      <xdr:rowOff>47625</xdr:rowOff>
    </xdr:to>
    <xdr:sp>
      <xdr:nvSpPr>
        <xdr:cNvPr id="4" name="Line 43"/>
        <xdr:cNvSpPr>
          <a:spLocks/>
        </xdr:cNvSpPr>
      </xdr:nvSpPr>
      <xdr:spPr>
        <a:xfrm>
          <a:off x="22745700" y="141351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41</xdr:row>
      <xdr:rowOff>47625</xdr:rowOff>
    </xdr:from>
    <xdr:to>
      <xdr:col>15</xdr:col>
      <xdr:colOff>0</xdr:colOff>
      <xdr:row>41</xdr:row>
      <xdr:rowOff>47625</xdr:rowOff>
    </xdr:to>
    <xdr:sp>
      <xdr:nvSpPr>
        <xdr:cNvPr id="5" name="Line 44"/>
        <xdr:cNvSpPr>
          <a:spLocks/>
        </xdr:cNvSpPr>
      </xdr:nvSpPr>
      <xdr:spPr>
        <a:xfrm>
          <a:off x="24317325" y="137350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523875</xdr:colOff>
      <xdr:row>41</xdr:row>
      <xdr:rowOff>66675</xdr:rowOff>
    </xdr:from>
    <xdr:to>
      <xdr:col>16</xdr:col>
      <xdr:colOff>285750</xdr:colOff>
      <xdr:row>41</xdr:row>
      <xdr:rowOff>66675</xdr:rowOff>
    </xdr:to>
    <xdr:sp>
      <xdr:nvSpPr>
        <xdr:cNvPr id="6" name="Line 45"/>
        <xdr:cNvSpPr>
          <a:spLocks/>
        </xdr:cNvSpPr>
      </xdr:nvSpPr>
      <xdr:spPr>
        <a:xfrm>
          <a:off x="25498425" y="137541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41</xdr:row>
      <xdr:rowOff>76200</xdr:rowOff>
    </xdr:from>
    <xdr:to>
      <xdr:col>17</xdr:col>
      <xdr:colOff>552450</xdr:colOff>
      <xdr:row>41</xdr:row>
      <xdr:rowOff>76200</xdr:rowOff>
    </xdr:to>
    <xdr:sp>
      <xdr:nvSpPr>
        <xdr:cNvPr id="7" name="Line 46"/>
        <xdr:cNvSpPr>
          <a:spLocks/>
        </xdr:cNvSpPr>
      </xdr:nvSpPr>
      <xdr:spPr>
        <a:xfrm>
          <a:off x="26793825" y="13763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314325</xdr:colOff>
      <xdr:row>41</xdr:row>
      <xdr:rowOff>95250</xdr:rowOff>
    </xdr:from>
    <xdr:to>
      <xdr:col>19</xdr:col>
      <xdr:colOff>76200</xdr:colOff>
      <xdr:row>41</xdr:row>
      <xdr:rowOff>95250</xdr:rowOff>
    </xdr:to>
    <xdr:sp>
      <xdr:nvSpPr>
        <xdr:cNvPr id="8" name="Line 47"/>
        <xdr:cNvSpPr>
          <a:spLocks/>
        </xdr:cNvSpPr>
      </xdr:nvSpPr>
      <xdr:spPr>
        <a:xfrm>
          <a:off x="27974925" y="137826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552450</xdr:colOff>
      <xdr:row>41</xdr:row>
      <xdr:rowOff>76200</xdr:rowOff>
    </xdr:from>
    <xdr:to>
      <xdr:col>20</xdr:col>
      <xdr:colOff>314325</xdr:colOff>
      <xdr:row>41</xdr:row>
      <xdr:rowOff>76200</xdr:rowOff>
    </xdr:to>
    <xdr:sp>
      <xdr:nvSpPr>
        <xdr:cNvPr id="9" name="Line 48"/>
        <xdr:cNvSpPr>
          <a:spLocks/>
        </xdr:cNvSpPr>
      </xdr:nvSpPr>
      <xdr:spPr>
        <a:xfrm>
          <a:off x="29108400" y="137636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43</xdr:row>
      <xdr:rowOff>66675</xdr:rowOff>
    </xdr:from>
    <xdr:to>
      <xdr:col>21</xdr:col>
      <xdr:colOff>590550</xdr:colOff>
      <xdr:row>43</xdr:row>
      <xdr:rowOff>66675</xdr:rowOff>
    </xdr:to>
    <xdr:sp>
      <xdr:nvSpPr>
        <xdr:cNvPr id="10" name="Line 50"/>
        <xdr:cNvSpPr>
          <a:spLocks/>
        </xdr:cNvSpPr>
      </xdr:nvSpPr>
      <xdr:spPr>
        <a:xfrm>
          <a:off x="30413325" y="141541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314325</xdr:colOff>
      <xdr:row>41</xdr:row>
      <xdr:rowOff>95250</xdr:rowOff>
    </xdr:from>
    <xdr:to>
      <xdr:col>23</xdr:col>
      <xdr:colOff>76200</xdr:colOff>
      <xdr:row>41</xdr:row>
      <xdr:rowOff>95250</xdr:rowOff>
    </xdr:to>
    <xdr:sp>
      <xdr:nvSpPr>
        <xdr:cNvPr id="11" name="Line 52"/>
        <xdr:cNvSpPr>
          <a:spLocks/>
        </xdr:cNvSpPr>
      </xdr:nvSpPr>
      <xdr:spPr>
        <a:xfrm>
          <a:off x="31422975" y="1378267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1714500</xdr:colOff>
      <xdr:row>36</xdr:row>
      <xdr:rowOff>228600</xdr:rowOff>
    </xdr:from>
    <xdr:to>
      <xdr:col>21</xdr:col>
      <xdr:colOff>352425</xdr:colOff>
      <xdr:row>57</xdr:row>
      <xdr:rowOff>0</xdr:rowOff>
    </xdr:to>
    <xdr:graphicFrame>
      <xdr:nvGraphicFramePr>
        <xdr:cNvPr id="12" name="Graphique 62"/>
        <xdr:cNvGraphicFramePr/>
      </xdr:nvGraphicFramePr>
      <xdr:xfrm>
        <a:off x="18459450" y="12439650"/>
        <a:ext cx="12239625" cy="5629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5"/>
  <sheetViews>
    <sheetView tabSelected="1" zoomScale="70" zoomScaleNormal="70" zoomScaleSheetLayoutView="25" zoomScalePageLayoutView="0" workbookViewId="0" topLeftCell="A83">
      <selection activeCell="C18" sqref="C18"/>
    </sheetView>
  </sheetViews>
  <sheetFormatPr defaultColWidth="11.421875" defaultRowHeight="12.75"/>
  <cols>
    <col min="1" max="1" width="11.421875" style="171" customWidth="1"/>
    <col min="2" max="2" width="22.140625" style="172" customWidth="1"/>
    <col min="3" max="3" width="70.7109375" style="269" customWidth="1"/>
    <col min="4" max="4" width="80.7109375" style="270" customWidth="1"/>
    <col min="5" max="6" width="17.421875" style="271" customWidth="1"/>
    <col min="7" max="8" width="18.8515625" style="271" customWidth="1"/>
    <col min="9" max="16384" width="11.421875" style="171" customWidth="1"/>
  </cols>
  <sheetData>
    <row r="1" spans="3:8" ht="3.75" customHeight="1" hidden="1" thickBot="1">
      <c r="C1" s="173"/>
      <c r="D1" s="173"/>
      <c r="E1" s="173"/>
      <c r="F1" s="173"/>
      <c r="G1" s="174"/>
      <c r="H1" s="174"/>
    </row>
    <row r="2" spans="1:8" ht="27" customHeight="1">
      <c r="A2" s="68" t="s">
        <v>61</v>
      </c>
      <c r="B2" s="175" t="s">
        <v>100</v>
      </c>
      <c r="C2" s="176"/>
      <c r="D2" s="176"/>
      <c r="E2" s="176"/>
      <c r="F2" s="176"/>
      <c r="G2" s="176"/>
      <c r="H2" s="176"/>
    </row>
    <row r="3" spans="1:8" ht="30" customHeight="1">
      <c r="A3" s="69"/>
      <c r="B3" s="43" t="s">
        <v>91</v>
      </c>
      <c r="C3" s="44"/>
      <c r="D3" s="59" t="s">
        <v>54</v>
      </c>
      <c r="E3" s="75" t="s">
        <v>168</v>
      </c>
      <c r="F3" s="75" t="s">
        <v>331</v>
      </c>
      <c r="G3" s="177" t="s">
        <v>330</v>
      </c>
      <c r="H3" s="177" t="s">
        <v>337</v>
      </c>
    </row>
    <row r="4" spans="1:8" ht="69.75" customHeight="1" thickBot="1">
      <c r="A4" s="69"/>
      <c r="B4" s="45"/>
      <c r="C4" s="46"/>
      <c r="D4" s="60"/>
      <c r="E4" s="59"/>
      <c r="F4" s="59"/>
      <c r="G4" s="178"/>
      <c r="H4" s="178"/>
    </row>
    <row r="5" spans="1:8" ht="49.5" customHeight="1">
      <c r="A5" s="69"/>
      <c r="B5" s="179" t="s">
        <v>226</v>
      </c>
      <c r="C5" s="53" t="s">
        <v>47</v>
      </c>
      <c r="D5" s="12" t="s">
        <v>56</v>
      </c>
      <c r="E5" s="10">
        <v>1</v>
      </c>
      <c r="F5" s="10"/>
      <c r="G5" s="10"/>
      <c r="H5" s="10"/>
    </row>
    <row r="6" spans="1:8" ht="90" customHeight="1">
      <c r="A6" s="69"/>
      <c r="B6" s="180"/>
      <c r="C6" s="51"/>
      <c r="D6" s="31" t="s">
        <v>295</v>
      </c>
      <c r="E6" s="21">
        <v>1</v>
      </c>
      <c r="F6" s="15"/>
      <c r="G6" s="15"/>
      <c r="H6" s="15"/>
    </row>
    <row r="7" spans="1:8" ht="30" customHeight="1">
      <c r="A7" s="69"/>
      <c r="B7" s="180"/>
      <c r="C7" s="51"/>
      <c r="D7" s="14" t="s">
        <v>296</v>
      </c>
      <c r="E7" s="15">
        <v>1</v>
      </c>
      <c r="F7" s="15"/>
      <c r="G7" s="15"/>
      <c r="H7" s="15"/>
    </row>
    <row r="8" spans="1:8" ht="30" customHeight="1">
      <c r="A8" s="69"/>
      <c r="B8" s="180"/>
      <c r="C8" s="51"/>
      <c r="D8" s="14" t="s">
        <v>297</v>
      </c>
      <c r="E8" s="15">
        <v>2</v>
      </c>
      <c r="F8" s="15"/>
      <c r="G8" s="15"/>
      <c r="H8" s="15"/>
    </row>
    <row r="9" spans="1:8" ht="87" customHeight="1">
      <c r="A9" s="69"/>
      <c r="B9" s="180"/>
      <c r="C9" s="51"/>
      <c r="D9" s="14" t="s">
        <v>358</v>
      </c>
      <c r="E9" s="15">
        <v>1</v>
      </c>
      <c r="F9" s="15"/>
      <c r="G9" s="15"/>
      <c r="H9" s="15"/>
    </row>
    <row r="10" spans="1:8" ht="30" customHeight="1">
      <c r="A10" s="69"/>
      <c r="B10" s="180"/>
      <c r="C10" s="17" t="s">
        <v>85</v>
      </c>
      <c r="D10" s="14" t="s">
        <v>359</v>
      </c>
      <c r="E10" s="21">
        <v>1</v>
      </c>
      <c r="F10" s="15"/>
      <c r="G10" s="15"/>
      <c r="H10" s="15"/>
    </row>
    <row r="11" spans="1:8" ht="30" customHeight="1">
      <c r="A11" s="69"/>
      <c r="B11" s="180"/>
      <c r="C11" s="50" t="s">
        <v>87</v>
      </c>
      <c r="D11" s="14" t="s">
        <v>360</v>
      </c>
      <c r="E11" s="21">
        <v>1</v>
      </c>
      <c r="F11" s="21"/>
      <c r="G11" s="21"/>
      <c r="H11" s="21"/>
    </row>
    <row r="12" spans="1:8" ht="30" customHeight="1">
      <c r="A12" s="69"/>
      <c r="B12" s="180"/>
      <c r="C12" s="52"/>
      <c r="D12" s="14" t="s">
        <v>298</v>
      </c>
      <c r="E12" s="21">
        <v>1</v>
      </c>
      <c r="F12" s="21"/>
      <c r="G12" s="21"/>
      <c r="H12" s="21"/>
    </row>
    <row r="13" spans="1:8" ht="30" customHeight="1">
      <c r="A13" s="69"/>
      <c r="B13" s="180"/>
      <c r="C13" s="50" t="s">
        <v>89</v>
      </c>
      <c r="D13" s="14" t="s">
        <v>299</v>
      </c>
      <c r="E13" s="15">
        <v>1</v>
      </c>
      <c r="F13" s="15"/>
      <c r="G13" s="15"/>
      <c r="H13" s="15"/>
    </row>
    <row r="14" spans="1:8" ht="30" customHeight="1">
      <c r="A14" s="69"/>
      <c r="B14" s="180"/>
      <c r="C14" s="51"/>
      <c r="D14" s="14" t="s">
        <v>300</v>
      </c>
      <c r="E14" s="21">
        <v>1</v>
      </c>
      <c r="F14" s="21"/>
      <c r="G14" s="21"/>
      <c r="H14" s="21"/>
    </row>
    <row r="15" spans="1:8" ht="49.5" customHeight="1">
      <c r="A15" s="69"/>
      <c r="B15" s="180"/>
      <c r="C15" s="51"/>
      <c r="D15" s="14" t="s">
        <v>301</v>
      </c>
      <c r="E15" s="21">
        <v>1</v>
      </c>
      <c r="F15" s="21"/>
      <c r="G15" s="15"/>
      <c r="H15" s="15"/>
    </row>
    <row r="16" spans="1:8" ht="38.25">
      <c r="A16" s="69"/>
      <c r="B16" s="180"/>
      <c r="C16" s="51"/>
      <c r="D16" s="31" t="s">
        <v>361</v>
      </c>
      <c r="E16" s="21">
        <v>1</v>
      </c>
      <c r="F16" s="21"/>
      <c r="G16" s="21"/>
      <c r="H16" s="21"/>
    </row>
    <row r="17" spans="1:8" ht="30" customHeight="1">
      <c r="A17" s="69"/>
      <c r="B17" s="180"/>
      <c r="C17" s="52"/>
      <c r="D17" s="14" t="s">
        <v>302</v>
      </c>
      <c r="E17" s="21">
        <v>1</v>
      </c>
      <c r="F17" s="21"/>
      <c r="G17" s="21"/>
      <c r="H17" s="21"/>
    </row>
    <row r="18" spans="1:8" ht="49.5" customHeight="1" thickBot="1">
      <c r="A18" s="69"/>
      <c r="B18" s="181"/>
      <c r="C18" s="182" t="s">
        <v>88</v>
      </c>
      <c r="D18" s="14" t="s">
        <v>362</v>
      </c>
      <c r="E18" s="21">
        <v>1</v>
      </c>
      <c r="F18" s="21"/>
      <c r="G18" s="21"/>
      <c r="H18" s="21"/>
    </row>
    <row r="19" spans="1:8" ht="30" customHeight="1">
      <c r="A19" s="69"/>
      <c r="B19" s="183" t="s">
        <v>224</v>
      </c>
      <c r="C19" s="53" t="s">
        <v>207</v>
      </c>
      <c r="D19" s="184" t="s">
        <v>303</v>
      </c>
      <c r="E19" s="10">
        <v>1</v>
      </c>
      <c r="F19" s="10"/>
      <c r="G19" s="13"/>
      <c r="H19" s="13"/>
    </row>
    <row r="20" spans="1:8" ht="49.5" customHeight="1">
      <c r="A20" s="69"/>
      <c r="B20" s="63"/>
      <c r="C20" s="51"/>
      <c r="D20" s="185" t="s">
        <v>304</v>
      </c>
      <c r="E20" s="32">
        <v>1</v>
      </c>
      <c r="F20" s="32"/>
      <c r="G20" s="16"/>
      <c r="H20" s="16"/>
    </row>
    <row r="21" spans="1:8" ht="30" customHeight="1">
      <c r="A21" s="69"/>
      <c r="B21" s="63"/>
      <c r="C21" s="52"/>
      <c r="D21" s="186" t="s">
        <v>305</v>
      </c>
      <c r="E21" s="32">
        <v>1</v>
      </c>
      <c r="F21" s="32"/>
      <c r="G21" s="16"/>
      <c r="H21" s="16"/>
    </row>
    <row r="22" spans="1:8" ht="30" customHeight="1">
      <c r="A22" s="69"/>
      <c r="B22" s="63"/>
      <c r="C22" s="50" t="s">
        <v>208</v>
      </c>
      <c r="D22" s="186" t="s">
        <v>306</v>
      </c>
      <c r="E22" s="187">
        <v>1</v>
      </c>
      <c r="F22" s="187"/>
      <c r="G22" s="188"/>
      <c r="H22" s="188"/>
    </row>
    <row r="23" spans="1:8" ht="49.5" customHeight="1">
      <c r="A23" s="69"/>
      <c r="B23" s="63"/>
      <c r="C23" s="52"/>
      <c r="D23" s="186" t="s">
        <v>307</v>
      </c>
      <c r="E23" s="15">
        <v>1</v>
      </c>
      <c r="F23" s="21"/>
      <c r="G23" s="16"/>
      <c r="H23" s="16"/>
    </row>
    <row r="24" spans="1:8" ht="49.5" customHeight="1" thickBot="1">
      <c r="A24" s="69"/>
      <c r="B24" s="64"/>
      <c r="C24" s="189" t="s">
        <v>57</v>
      </c>
      <c r="D24" s="35" t="s">
        <v>308</v>
      </c>
      <c r="E24" s="30">
        <v>1</v>
      </c>
      <c r="F24" s="30"/>
      <c r="G24" s="36"/>
      <c r="H24" s="36"/>
    </row>
    <row r="25" spans="1:8" ht="51.75" customHeight="1" thickBot="1">
      <c r="A25" s="69"/>
      <c r="B25" s="57" t="s">
        <v>171</v>
      </c>
      <c r="C25" s="54" t="s">
        <v>356</v>
      </c>
      <c r="D25" s="55"/>
      <c r="E25" s="55"/>
      <c r="F25" s="55"/>
      <c r="G25" s="56"/>
      <c r="H25" s="171"/>
    </row>
    <row r="26" spans="1:8" ht="65.25" customHeight="1" thickBot="1">
      <c r="A26" s="69"/>
      <c r="B26" s="58"/>
      <c r="C26" s="73" t="s">
        <v>143</v>
      </c>
      <c r="D26" s="74"/>
      <c r="E26" s="37"/>
      <c r="F26" s="37"/>
      <c r="G26" s="190"/>
      <c r="H26" s="190"/>
    </row>
    <row r="27" spans="1:8" s="194" customFormat="1" ht="18.75" customHeight="1">
      <c r="A27" s="69"/>
      <c r="B27" s="191"/>
      <c r="C27" s="192"/>
      <c r="D27" s="193" t="s">
        <v>104</v>
      </c>
      <c r="E27" s="41">
        <f>SUM(E5:E24)-E7</f>
        <v>20</v>
      </c>
      <c r="F27" s="41">
        <f>SUM(F5:F26)</f>
        <v>0</v>
      </c>
      <c r="G27" s="166">
        <f>SUM(G5:G26)</f>
        <v>0</v>
      </c>
      <c r="H27" s="166"/>
    </row>
    <row r="28" spans="1:8" s="194" customFormat="1" ht="79.5" customHeight="1" thickBot="1">
      <c r="A28" s="70"/>
      <c r="B28" s="38"/>
      <c r="C28" s="39"/>
      <c r="D28" s="40" t="s">
        <v>261</v>
      </c>
      <c r="E28" s="42"/>
      <c r="F28" s="42"/>
      <c r="G28" s="168"/>
      <c r="H28" s="168"/>
    </row>
    <row r="29" spans="1:8" s="85" customFormat="1" ht="19.5" customHeight="1" thickBot="1">
      <c r="A29" s="195"/>
      <c r="B29" s="196"/>
      <c r="C29" s="197"/>
      <c r="D29" s="198"/>
      <c r="E29" s="199"/>
      <c r="F29" s="199"/>
      <c r="G29" s="199"/>
      <c r="H29" s="199"/>
    </row>
    <row r="30" spans="1:8" ht="27" customHeight="1">
      <c r="A30" s="68" t="s">
        <v>55</v>
      </c>
      <c r="B30" s="76" t="s">
        <v>100</v>
      </c>
      <c r="C30" s="77"/>
      <c r="D30" s="77"/>
      <c r="E30" s="77"/>
      <c r="F30" s="77"/>
      <c r="G30" s="78"/>
      <c r="H30" s="171"/>
    </row>
    <row r="31" spans="1:8" ht="30" customHeight="1">
      <c r="A31" s="69"/>
      <c r="B31" s="43" t="s">
        <v>91</v>
      </c>
      <c r="C31" s="44"/>
      <c r="D31" s="59" t="s">
        <v>54</v>
      </c>
      <c r="E31" s="75" t="s">
        <v>52</v>
      </c>
      <c r="F31" s="75" t="s">
        <v>331</v>
      </c>
      <c r="G31" s="75" t="s">
        <v>330</v>
      </c>
      <c r="H31" s="75"/>
    </row>
    <row r="32" spans="1:8" ht="69.75" customHeight="1" thickBot="1">
      <c r="A32" s="69"/>
      <c r="B32" s="45"/>
      <c r="C32" s="46"/>
      <c r="D32" s="60"/>
      <c r="E32" s="59"/>
      <c r="F32" s="59"/>
      <c r="G32" s="59"/>
      <c r="H32" s="59"/>
    </row>
    <row r="33" spans="1:8" ht="99.75" customHeight="1" thickBot="1">
      <c r="A33" s="69"/>
      <c r="B33" s="7" t="s">
        <v>101</v>
      </c>
      <c r="C33" s="8" t="s">
        <v>126</v>
      </c>
      <c r="D33" s="9" t="s">
        <v>338</v>
      </c>
      <c r="E33" s="10">
        <v>2</v>
      </c>
      <c r="F33" s="10"/>
      <c r="G33" s="10"/>
      <c r="H33" s="10"/>
    </row>
    <row r="34" spans="1:8" ht="30" customHeight="1">
      <c r="A34" s="69"/>
      <c r="B34" s="71" t="s">
        <v>225</v>
      </c>
      <c r="C34" s="53" t="s">
        <v>44</v>
      </c>
      <c r="D34" s="12" t="s">
        <v>206</v>
      </c>
      <c r="E34" s="10">
        <v>1</v>
      </c>
      <c r="F34" s="10"/>
      <c r="G34" s="13"/>
      <c r="H34" s="13"/>
    </row>
    <row r="35" spans="1:8" ht="30" customHeight="1">
      <c r="A35" s="69"/>
      <c r="B35" s="72"/>
      <c r="C35" s="51"/>
      <c r="D35" s="14" t="s">
        <v>309</v>
      </c>
      <c r="E35" s="15">
        <v>1</v>
      </c>
      <c r="F35" s="15"/>
      <c r="G35" s="16"/>
      <c r="H35" s="16"/>
    </row>
    <row r="36" spans="1:8" ht="30" customHeight="1">
      <c r="A36" s="69"/>
      <c r="B36" s="72"/>
      <c r="C36" s="51"/>
      <c r="D36" s="14" t="s">
        <v>310</v>
      </c>
      <c r="E36" s="15">
        <v>1</v>
      </c>
      <c r="F36" s="15"/>
      <c r="G36" s="15"/>
      <c r="H36" s="15"/>
    </row>
    <row r="37" spans="1:8" ht="60" customHeight="1">
      <c r="A37" s="69"/>
      <c r="B37" s="72"/>
      <c r="C37" s="51"/>
      <c r="D37" s="14" t="s">
        <v>311</v>
      </c>
      <c r="E37" s="15">
        <v>1</v>
      </c>
      <c r="F37" s="15"/>
      <c r="G37" s="15"/>
      <c r="H37" s="15"/>
    </row>
    <row r="38" spans="1:8" ht="30" customHeight="1">
      <c r="A38" s="69"/>
      <c r="B38" s="72"/>
      <c r="C38" s="50" t="s">
        <v>46</v>
      </c>
      <c r="D38" s="14" t="s">
        <v>339</v>
      </c>
      <c r="E38" s="15">
        <v>1</v>
      </c>
      <c r="F38" s="15"/>
      <c r="G38" s="16"/>
      <c r="H38" s="16"/>
    </row>
    <row r="39" spans="1:8" ht="51">
      <c r="A39" s="69"/>
      <c r="B39" s="72"/>
      <c r="C39" s="51"/>
      <c r="D39" s="18" t="s">
        <v>312</v>
      </c>
      <c r="E39" s="15">
        <v>1</v>
      </c>
      <c r="F39" s="15"/>
      <c r="G39" s="16"/>
      <c r="H39" s="16"/>
    </row>
    <row r="40" spans="1:8" ht="60" customHeight="1">
      <c r="A40" s="69"/>
      <c r="B40" s="72"/>
      <c r="C40" s="52"/>
      <c r="D40" s="14" t="s">
        <v>340</v>
      </c>
      <c r="E40" s="15">
        <v>1</v>
      </c>
      <c r="F40" s="15"/>
      <c r="G40" s="16"/>
      <c r="H40" s="16"/>
    </row>
    <row r="41" spans="1:8" s="200" customFormat="1" ht="64.5" thickBot="1">
      <c r="A41" s="69"/>
      <c r="B41" s="72"/>
      <c r="C41" s="19" t="s">
        <v>45</v>
      </c>
      <c r="D41" s="20" t="s">
        <v>341</v>
      </c>
      <c r="E41" s="21">
        <v>1</v>
      </c>
      <c r="F41" s="21"/>
      <c r="G41" s="22"/>
      <c r="H41" s="22"/>
    </row>
    <row r="42" spans="1:8" ht="101.25" customHeight="1">
      <c r="A42" s="69"/>
      <c r="B42" s="65" t="s">
        <v>223</v>
      </c>
      <c r="C42" s="24" t="s">
        <v>90</v>
      </c>
      <c r="D42" s="25"/>
      <c r="E42" s="10">
        <v>1</v>
      </c>
      <c r="F42" s="10"/>
      <c r="G42" s="10"/>
      <c r="H42" s="10"/>
    </row>
    <row r="43" spans="1:8" ht="49.5" customHeight="1">
      <c r="A43" s="69"/>
      <c r="B43" s="66"/>
      <c r="C43" s="17" t="s">
        <v>158</v>
      </c>
      <c r="D43" s="27" t="s">
        <v>342</v>
      </c>
      <c r="E43" s="15">
        <v>2</v>
      </c>
      <c r="F43" s="15"/>
      <c r="G43" s="15"/>
      <c r="H43" s="15"/>
    </row>
    <row r="44" spans="1:8" ht="30" customHeight="1">
      <c r="A44" s="69"/>
      <c r="B44" s="66"/>
      <c r="C44" s="50" t="s">
        <v>58</v>
      </c>
      <c r="D44" s="28" t="s">
        <v>343</v>
      </c>
      <c r="E44" s="21">
        <v>1</v>
      </c>
      <c r="F44" s="21"/>
      <c r="G44" s="21"/>
      <c r="H44" s="21"/>
    </row>
    <row r="45" spans="1:8" ht="49.5" customHeight="1">
      <c r="A45" s="69"/>
      <c r="B45" s="66"/>
      <c r="C45" s="51"/>
      <c r="D45" s="28" t="s">
        <v>344</v>
      </c>
      <c r="E45" s="21">
        <v>1.5</v>
      </c>
      <c r="F45" s="21"/>
      <c r="G45" s="21"/>
      <c r="H45" s="21"/>
    </row>
    <row r="46" spans="1:8" ht="49.5" customHeight="1">
      <c r="A46" s="69"/>
      <c r="B46" s="66"/>
      <c r="C46" s="52"/>
      <c r="D46" s="28" t="s">
        <v>345</v>
      </c>
      <c r="E46" s="21">
        <v>2</v>
      </c>
      <c r="F46" s="21"/>
      <c r="G46" s="21"/>
      <c r="H46" s="21"/>
    </row>
    <row r="47" spans="1:8" ht="30" customHeight="1">
      <c r="A47" s="69"/>
      <c r="B47" s="66"/>
      <c r="C47" s="17" t="s">
        <v>249</v>
      </c>
      <c r="D47" s="20" t="s">
        <v>28</v>
      </c>
      <c r="E47" s="21">
        <v>2</v>
      </c>
      <c r="F47" s="21"/>
      <c r="G47" s="21"/>
      <c r="H47" s="21"/>
    </row>
    <row r="48" spans="1:8" ht="30" customHeight="1">
      <c r="A48" s="69"/>
      <c r="B48" s="66"/>
      <c r="C48" s="17" t="s">
        <v>60</v>
      </c>
      <c r="D48" s="20" t="s">
        <v>313</v>
      </c>
      <c r="E48" s="21">
        <v>1</v>
      </c>
      <c r="F48" s="21"/>
      <c r="G48" s="21"/>
      <c r="H48" s="21"/>
    </row>
    <row r="49" spans="1:8" ht="49.5" customHeight="1">
      <c r="A49" s="69"/>
      <c r="B49" s="66"/>
      <c r="C49" s="17" t="s">
        <v>59</v>
      </c>
      <c r="D49" s="28" t="s">
        <v>314</v>
      </c>
      <c r="E49" s="21">
        <v>2</v>
      </c>
      <c r="F49" s="21"/>
      <c r="G49" s="21"/>
      <c r="H49" s="21"/>
    </row>
    <row r="50" spans="1:8" ht="51.75" thickBot="1">
      <c r="A50" s="69"/>
      <c r="B50" s="67"/>
      <c r="C50" s="19" t="s">
        <v>128</v>
      </c>
      <c r="D50" s="29" t="s">
        <v>346</v>
      </c>
      <c r="E50" s="30">
        <v>1</v>
      </c>
      <c r="F50" s="30"/>
      <c r="G50" s="30"/>
      <c r="H50" s="30"/>
    </row>
    <row r="51" spans="1:8" ht="49.5" customHeight="1">
      <c r="A51" s="69"/>
      <c r="B51" s="63" t="s">
        <v>48</v>
      </c>
      <c r="C51" s="53" t="s">
        <v>184</v>
      </c>
      <c r="D51" s="14" t="s">
        <v>347</v>
      </c>
      <c r="E51" s="15">
        <v>1</v>
      </c>
      <c r="F51" s="15"/>
      <c r="G51" s="10"/>
      <c r="H51" s="10"/>
    </row>
    <row r="52" spans="1:8" ht="30" customHeight="1">
      <c r="A52" s="69"/>
      <c r="B52" s="63"/>
      <c r="C52" s="51"/>
      <c r="D52" s="14" t="s">
        <v>228</v>
      </c>
      <c r="E52" s="15">
        <v>1</v>
      </c>
      <c r="F52" s="15"/>
      <c r="G52" s="15"/>
      <c r="H52" s="15"/>
    </row>
    <row r="53" spans="1:8" ht="127.5">
      <c r="A53" s="69"/>
      <c r="B53" s="63"/>
      <c r="C53" s="52"/>
      <c r="D53" s="14" t="s">
        <v>315</v>
      </c>
      <c r="E53" s="15">
        <v>1</v>
      </c>
      <c r="F53" s="15"/>
      <c r="G53" s="15"/>
      <c r="H53" s="15"/>
    </row>
    <row r="54" spans="1:8" s="200" customFormat="1" ht="88.5" customHeight="1">
      <c r="A54" s="69"/>
      <c r="B54" s="63"/>
      <c r="C54" s="17" t="s">
        <v>102</v>
      </c>
      <c r="D54" s="14" t="s">
        <v>348</v>
      </c>
      <c r="E54" s="15">
        <v>1</v>
      </c>
      <c r="F54" s="15"/>
      <c r="G54" s="15"/>
      <c r="H54" s="15"/>
    </row>
    <row r="55" spans="1:8" ht="30" customHeight="1">
      <c r="A55" s="69"/>
      <c r="B55" s="63"/>
      <c r="C55" s="50" t="s">
        <v>49</v>
      </c>
      <c r="D55" s="31" t="s">
        <v>349</v>
      </c>
      <c r="E55" s="32">
        <v>1</v>
      </c>
      <c r="F55" s="15"/>
      <c r="G55" s="15"/>
      <c r="H55" s="15"/>
    </row>
    <row r="56" spans="1:8" ht="49.5" customHeight="1">
      <c r="A56" s="69"/>
      <c r="B56" s="63"/>
      <c r="C56" s="51"/>
      <c r="D56" s="31" t="s">
        <v>350</v>
      </c>
      <c r="E56" s="32">
        <v>1</v>
      </c>
      <c r="F56" s="15"/>
      <c r="G56" s="15"/>
      <c r="H56" s="15"/>
    </row>
    <row r="57" spans="1:8" ht="30" customHeight="1">
      <c r="A57" s="69"/>
      <c r="B57" s="63"/>
      <c r="C57" s="51"/>
      <c r="D57" s="14" t="s">
        <v>351</v>
      </c>
      <c r="E57" s="15">
        <v>1</v>
      </c>
      <c r="F57" s="15"/>
      <c r="G57" s="15"/>
      <c r="H57" s="15"/>
    </row>
    <row r="58" spans="1:8" ht="49.5" customHeight="1">
      <c r="A58" s="69"/>
      <c r="B58" s="63"/>
      <c r="C58" s="52"/>
      <c r="D58" s="14" t="s">
        <v>352</v>
      </c>
      <c r="E58" s="15">
        <v>1</v>
      </c>
      <c r="F58" s="15"/>
      <c r="G58" s="15"/>
      <c r="H58" s="15"/>
    </row>
    <row r="59" spans="1:8" ht="30" customHeight="1">
      <c r="A59" s="69"/>
      <c r="B59" s="63"/>
      <c r="C59" s="50" t="s">
        <v>250</v>
      </c>
      <c r="D59" s="14" t="s">
        <v>316</v>
      </c>
      <c r="E59" s="15">
        <v>1</v>
      </c>
      <c r="F59" s="15"/>
      <c r="G59" s="15"/>
      <c r="H59" s="15"/>
    </row>
    <row r="60" spans="1:8" ht="38.25">
      <c r="A60" s="69"/>
      <c r="B60" s="63"/>
      <c r="C60" s="51"/>
      <c r="D60" s="14" t="s">
        <v>353</v>
      </c>
      <c r="E60" s="15">
        <v>1</v>
      </c>
      <c r="F60" s="15"/>
      <c r="G60" s="15"/>
      <c r="H60" s="15"/>
    </row>
    <row r="61" spans="1:8" ht="30" customHeight="1">
      <c r="A61" s="69"/>
      <c r="B61" s="63"/>
      <c r="C61" s="51"/>
      <c r="D61" s="20" t="s">
        <v>317</v>
      </c>
      <c r="E61" s="21">
        <v>1</v>
      </c>
      <c r="F61" s="21"/>
      <c r="G61" s="21"/>
      <c r="H61" s="21"/>
    </row>
    <row r="62" spans="1:8" s="194" customFormat="1" ht="63.75">
      <c r="A62" s="69"/>
      <c r="B62" s="63"/>
      <c r="C62" s="61" t="s">
        <v>127</v>
      </c>
      <c r="D62" s="20" t="s">
        <v>354</v>
      </c>
      <c r="E62" s="21">
        <v>1</v>
      </c>
      <c r="F62" s="21"/>
      <c r="G62" s="34"/>
      <c r="H62" s="34"/>
    </row>
    <row r="63" spans="1:8" s="194" customFormat="1" ht="72" customHeight="1" thickBot="1">
      <c r="A63" s="69"/>
      <c r="B63" s="64"/>
      <c r="C63" s="62"/>
      <c r="D63" s="35" t="s">
        <v>355</v>
      </c>
      <c r="E63" s="30">
        <v>1</v>
      </c>
      <c r="F63" s="30"/>
      <c r="G63" s="36"/>
      <c r="H63" s="36"/>
    </row>
    <row r="64" spans="1:8" ht="51.75" customHeight="1" thickBot="1">
      <c r="A64" s="69"/>
      <c r="B64" s="57" t="s">
        <v>171</v>
      </c>
      <c r="C64" s="54" t="s">
        <v>356</v>
      </c>
      <c r="D64" s="55"/>
      <c r="E64" s="55"/>
      <c r="F64" s="55"/>
      <c r="G64" s="56"/>
      <c r="H64" s="171"/>
    </row>
    <row r="65" spans="1:8" ht="65.25" customHeight="1" thickBot="1">
      <c r="A65" s="69"/>
      <c r="B65" s="58"/>
      <c r="C65" s="73" t="s">
        <v>143</v>
      </c>
      <c r="D65" s="74"/>
      <c r="E65" s="37"/>
      <c r="F65" s="37"/>
      <c r="G65" s="37"/>
      <c r="H65" s="37"/>
    </row>
    <row r="66" spans="1:8" s="194" customFormat="1" ht="18.75" customHeight="1">
      <c r="A66" s="69"/>
      <c r="B66" s="47" t="s">
        <v>105</v>
      </c>
      <c r="C66" s="48"/>
      <c r="D66" s="49"/>
      <c r="E66" s="41">
        <f>SUM(E33:E63)-SUM(E44:E47)</f>
        <v>30</v>
      </c>
      <c r="F66" s="41">
        <f>SUM(F33:F65)</f>
        <v>0</v>
      </c>
      <c r="G66" s="41">
        <f>SUM(G33:G65)</f>
        <v>0</v>
      </c>
      <c r="H66" s="41"/>
    </row>
    <row r="67" spans="1:8" s="194" customFormat="1" ht="79.5" customHeight="1" thickBot="1">
      <c r="A67" s="70"/>
      <c r="B67" s="38"/>
      <c r="C67" s="39"/>
      <c r="D67" s="40" t="s">
        <v>262</v>
      </c>
      <c r="E67" s="42"/>
      <c r="F67" s="42"/>
      <c r="G67" s="42"/>
      <c r="H67" s="42"/>
    </row>
    <row r="68" spans="1:8" s="85" customFormat="1" ht="19.5" customHeight="1" thickBot="1">
      <c r="A68" s="195"/>
      <c r="B68" s="196"/>
      <c r="C68" s="197"/>
      <c r="D68" s="198"/>
      <c r="E68" s="199"/>
      <c r="F68" s="199"/>
      <c r="G68" s="199"/>
      <c r="H68" s="199"/>
    </row>
    <row r="69" spans="1:8" ht="27" customHeight="1">
      <c r="A69" s="155" t="s">
        <v>227</v>
      </c>
      <c r="B69" s="156" t="s">
        <v>100</v>
      </c>
      <c r="C69" s="157"/>
      <c r="D69" s="157"/>
      <c r="E69" s="157"/>
      <c r="F69" s="157"/>
      <c r="G69" s="158"/>
      <c r="H69" s="171"/>
    </row>
    <row r="70" spans="1:8" ht="30" customHeight="1">
      <c r="A70" s="159"/>
      <c r="B70" s="43" t="s">
        <v>91</v>
      </c>
      <c r="C70" s="44"/>
      <c r="D70" s="59" t="s">
        <v>54</v>
      </c>
      <c r="E70" s="75" t="s">
        <v>52</v>
      </c>
      <c r="F70" s="75" t="s">
        <v>331</v>
      </c>
      <c r="G70" s="75" t="s">
        <v>330</v>
      </c>
      <c r="H70" s="75"/>
    </row>
    <row r="71" spans="1:8" ht="69.75" customHeight="1" thickBot="1">
      <c r="A71" s="159"/>
      <c r="B71" s="45"/>
      <c r="C71" s="46"/>
      <c r="D71" s="60"/>
      <c r="E71" s="59"/>
      <c r="F71" s="59"/>
      <c r="G71" s="59"/>
      <c r="H71" s="59"/>
    </row>
    <row r="72" spans="1:8" ht="30" customHeight="1">
      <c r="A72" s="159"/>
      <c r="B72" s="65" t="s">
        <v>222</v>
      </c>
      <c r="C72" s="53" t="s">
        <v>103</v>
      </c>
      <c r="D72" s="12" t="s">
        <v>294</v>
      </c>
      <c r="E72" s="10">
        <v>1</v>
      </c>
      <c r="F72" s="10"/>
      <c r="G72" s="10"/>
      <c r="H72" s="10"/>
    </row>
    <row r="73" spans="1:8" ht="38.25">
      <c r="A73" s="159"/>
      <c r="B73" s="66"/>
      <c r="C73" s="51"/>
      <c r="D73" s="31" t="s">
        <v>293</v>
      </c>
      <c r="E73" s="15">
        <v>1</v>
      </c>
      <c r="F73" s="15"/>
      <c r="G73" s="15"/>
      <c r="H73" s="15"/>
    </row>
    <row r="74" spans="1:8" ht="30" customHeight="1">
      <c r="A74" s="159"/>
      <c r="B74" s="66"/>
      <c r="C74" s="51"/>
      <c r="D74" s="31" t="s">
        <v>292</v>
      </c>
      <c r="E74" s="15">
        <v>1</v>
      </c>
      <c r="F74" s="15"/>
      <c r="G74" s="15"/>
      <c r="H74" s="15"/>
    </row>
    <row r="75" spans="1:8" ht="30" customHeight="1">
      <c r="A75" s="159"/>
      <c r="B75" s="66"/>
      <c r="C75" s="51"/>
      <c r="D75" s="31" t="s">
        <v>291</v>
      </c>
      <c r="E75" s="15">
        <v>1</v>
      </c>
      <c r="F75" s="15"/>
      <c r="G75" s="15"/>
      <c r="H75" s="15"/>
    </row>
    <row r="76" spans="1:8" ht="49.5" customHeight="1">
      <c r="A76" s="159"/>
      <c r="B76" s="66"/>
      <c r="C76" s="50" t="s">
        <v>245</v>
      </c>
      <c r="D76" s="20" t="s">
        <v>290</v>
      </c>
      <c r="E76" s="15">
        <v>1</v>
      </c>
      <c r="F76" s="15"/>
      <c r="G76" s="15"/>
      <c r="H76" s="15"/>
    </row>
    <row r="77" spans="1:8" ht="30" customHeight="1">
      <c r="A77" s="159"/>
      <c r="B77" s="66"/>
      <c r="C77" s="51"/>
      <c r="D77" s="20" t="s">
        <v>289</v>
      </c>
      <c r="E77" s="15">
        <v>1</v>
      </c>
      <c r="F77" s="15"/>
      <c r="G77" s="15"/>
      <c r="H77" s="15"/>
    </row>
    <row r="78" spans="1:8" ht="30" customHeight="1">
      <c r="A78" s="159"/>
      <c r="B78" s="66"/>
      <c r="C78" s="50" t="s">
        <v>185</v>
      </c>
      <c r="D78" s="14" t="s">
        <v>288</v>
      </c>
      <c r="E78" s="15">
        <v>1</v>
      </c>
      <c r="F78" s="15"/>
      <c r="G78" s="15"/>
      <c r="H78" s="15"/>
    </row>
    <row r="79" spans="1:8" ht="49.5" customHeight="1">
      <c r="A79" s="159"/>
      <c r="B79" s="66"/>
      <c r="C79" s="51"/>
      <c r="D79" s="14" t="s">
        <v>287</v>
      </c>
      <c r="E79" s="15">
        <v>1</v>
      </c>
      <c r="F79" s="15"/>
      <c r="G79" s="15"/>
      <c r="H79" s="15"/>
    </row>
    <row r="80" spans="1:8" ht="49.5" customHeight="1" thickBot="1">
      <c r="A80" s="159"/>
      <c r="B80" s="67"/>
      <c r="C80" s="160"/>
      <c r="D80" s="161" t="s">
        <v>357</v>
      </c>
      <c r="E80" s="162">
        <v>1</v>
      </c>
      <c r="F80" s="162"/>
      <c r="G80" s="162"/>
      <c r="H80" s="162"/>
    </row>
    <row r="81" spans="1:8" ht="49.5" customHeight="1" thickBot="1">
      <c r="A81" s="159"/>
      <c r="B81" s="163" t="s">
        <v>236</v>
      </c>
      <c r="C81" s="164" t="s">
        <v>173</v>
      </c>
      <c r="D81" s="165" t="s">
        <v>174</v>
      </c>
      <c r="E81" s="162">
        <v>1</v>
      </c>
      <c r="F81" s="162"/>
      <c r="G81" s="162"/>
      <c r="H81" s="162"/>
    </row>
    <row r="82" spans="1:8" ht="51.75" customHeight="1" thickBot="1">
      <c r="A82" s="159"/>
      <c r="B82" s="57" t="s">
        <v>171</v>
      </c>
      <c r="C82" s="54" t="s">
        <v>356</v>
      </c>
      <c r="D82" s="55"/>
      <c r="E82" s="55"/>
      <c r="F82" s="55"/>
      <c r="G82" s="56"/>
      <c r="H82" s="171"/>
    </row>
    <row r="83" spans="1:8" ht="65.25" customHeight="1" thickBot="1">
      <c r="A83" s="159"/>
      <c r="B83" s="58"/>
      <c r="C83" s="73" t="s">
        <v>143</v>
      </c>
      <c r="D83" s="74"/>
      <c r="E83" s="37"/>
      <c r="F83" s="37"/>
      <c r="G83" s="37"/>
      <c r="H83" s="37"/>
    </row>
    <row r="84" spans="1:8" s="194" customFormat="1" ht="18.75" customHeight="1">
      <c r="A84" s="159"/>
      <c r="B84" s="47" t="s">
        <v>106</v>
      </c>
      <c r="C84" s="48"/>
      <c r="D84" s="49"/>
      <c r="E84" s="41">
        <f>SUM(E72:E81)</f>
        <v>10</v>
      </c>
      <c r="F84" s="41">
        <f>SUM(F72:F83)</f>
        <v>0</v>
      </c>
      <c r="G84" s="166">
        <f>SUM(G72:G83)</f>
        <v>0</v>
      </c>
      <c r="H84" s="166"/>
    </row>
    <row r="85" spans="1:8" s="194" customFormat="1" ht="79.5" customHeight="1" thickBot="1">
      <c r="A85" s="167"/>
      <c r="B85" s="38"/>
      <c r="C85" s="39"/>
      <c r="D85" s="40" t="s">
        <v>263</v>
      </c>
      <c r="E85" s="42"/>
      <c r="F85" s="42"/>
      <c r="G85" s="168"/>
      <c r="H85" s="168"/>
    </row>
    <row r="86" spans="1:8" s="85" customFormat="1" ht="19.5" customHeight="1" thickBot="1">
      <c r="A86" s="195"/>
      <c r="B86" s="196"/>
      <c r="C86" s="197"/>
      <c r="D86" s="198"/>
      <c r="E86" s="199"/>
      <c r="F86" s="199"/>
      <c r="G86" s="199"/>
      <c r="H86" s="199"/>
    </row>
    <row r="87" spans="1:8" ht="27" customHeight="1">
      <c r="A87" s="201" t="s">
        <v>145</v>
      </c>
      <c r="B87" s="156" t="s">
        <v>100</v>
      </c>
      <c r="C87" s="157"/>
      <c r="D87" s="157"/>
      <c r="E87" s="157"/>
      <c r="F87" s="157"/>
      <c r="G87" s="158"/>
      <c r="H87" s="171"/>
    </row>
    <row r="88" spans="1:8" ht="30" customHeight="1">
      <c r="A88" s="202"/>
      <c r="B88" s="43" t="s">
        <v>91</v>
      </c>
      <c r="C88" s="44"/>
      <c r="D88" s="59" t="s">
        <v>54</v>
      </c>
      <c r="E88" s="59" t="s">
        <v>52</v>
      </c>
      <c r="F88" s="59" t="s">
        <v>331</v>
      </c>
      <c r="G88" s="203" t="s">
        <v>330</v>
      </c>
      <c r="H88" s="203"/>
    </row>
    <row r="89" spans="1:8" ht="69.75" customHeight="1" thickBot="1">
      <c r="A89" s="202"/>
      <c r="B89" s="45"/>
      <c r="C89" s="46"/>
      <c r="D89" s="60"/>
      <c r="E89" s="60"/>
      <c r="F89" s="60"/>
      <c r="G89" s="204"/>
      <c r="H89" s="204"/>
    </row>
    <row r="90" spans="1:8" ht="30" customHeight="1">
      <c r="A90" s="202"/>
      <c r="B90" s="65" t="s">
        <v>67</v>
      </c>
      <c r="C90" s="205" t="s">
        <v>363</v>
      </c>
      <c r="D90" s="12" t="s">
        <v>97</v>
      </c>
      <c r="E90" s="10">
        <v>1</v>
      </c>
      <c r="F90" s="10"/>
      <c r="G90" s="10"/>
      <c r="H90" s="10"/>
    </row>
    <row r="91" spans="1:8" ht="30" customHeight="1">
      <c r="A91" s="202"/>
      <c r="B91" s="66"/>
      <c r="C91" s="206"/>
      <c r="D91" s="31" t="s">
        <v>98</v>
      </c>
      <c r="E91" s="32">
        <v>2</v>
      </c>
      <c r="F91" s="32"/>
      <c r="G91" s="32"/>
      <c r="H91" s="32"/>
    </row>
    <row r="92" spans="1:8" ht="30" customHeight="1">
      <c r="A92" s="202"/>
      <c r="B92" s="66"/>
      <c r="C92" s="207"/>
      <c r="D92" s="14" t="s">
        <v>93</v>
      </c>
      <c r="E92" s="15">
        <v>3</v>
      </c>
      <c r="F92" s="15"/>
      <c r="G92" s="15"/>
      <c r="H92" s="15"/>
    </row>
    <row r="93" spans="1:8" ht="29.25" customHeight="1">
      <c r="A93" s="202"/>
      <c r="B93" s="66"/>
      <c r="C93" s="208" t="s">
        <v>364</v>
      </c>
      <c r="D93" s="14" t="s">
        <v>95</v>
      </c>
      <c r="E93" s="15">
        <v>1</v>
      </c>
      <c r="F93" s="15"/>
      <c r="G93" s="15"/>
      <c r="H93" s="15"/>
    </row>
    <row r="94" spans="1:8" ht="30" customHeight="1">
      <c r="A94" s="202"/>
      <c r="B94" s="66"/>
      <c r="C94" s="206"/>
      <c r="D94" s="14" t="s">
        <v>96</v>
      </c>
      <c r="E94" s="15">
        <v>2</v>
      </c>
      <c r="F94" s="15"/>
      <c r="G94" s="15"/>
      <c r="H94" s="15"/>
    </row>
    <row r="95" spans="1:8" ht="30" customHeight="1">
      <c r="A95" s="202"/>
      <c r="B95" s="66"/>
      <c r="C95" s="207"/>
      <c r="D95" s="14" t="s">
        <v>94</v>
      </c>
      <c r="E95" s="15">
        <v>3</v>
      </c>
      <c r="F95" s="15"/>
      <c r="G95" s="15"/>
      <c r="H95" s="15"/>
    </row>
    <row r="96" spans="1:8" ht="30" customHeight="1">
      <c r="A96" s="202"/>
      <c r="B96" s="66"/>
      <c r="C96" s="209" t="s">
        <v>180</v>
      </c>
      <c r="D96" s="14" t="s">
        <v>286</v>
      </c>
      <c r="E96" s="15">
        <v>1</v>
      </c>
      <c r="F96" s="15"/>
      <c r="G96" s="15"/>
      <c r="H96" s="15"/>
    </row>
    <row r="97" spans="1:8" ht="45" customHeight="1">
      <c r="A97" s="202"/>
      <c r="B97" s="66"/>
      <c r="C97" s="50" t="s">
        <v>99</v>
      </c>
      <c r="D97" s="14" t="s">
        <v>365</v>
      </c>
      <c r="E97" s="21">
        <v>1</v>
      </c>
      <c r="F97" s="21"/>
      <c r="G97" s="21"/>
      <c r="H97" s="21"/>
    </row>
    <row r="98" spans="1:8" ht="49.5" customHeight="1">
      <c r="A98" s="202"/>
      <c r="B98" s="66"/>
      <c r="C98" s="51"/>
      <c r="D98" s="14" t="s">
        <v>285</v>
      </c>
      <c r="E98" s="21">
        <v>1</v>
      </c>
      <c r="F98" s="21"/>
      <c r="G98" s="21"/>
      <c r="H98" s="21"/>
    </row>
    <row r="99" spans="1:8" ht="49.5" customHeight="1" thickBot="1">
      <c r="A99" s="202"/>
      <c r="B99" s="26"/>
      <c r="C99" s="160"/>
      <c r="D99" s="210" t="s">
        <v>366</v>
      </c>
      <c r="E99" s="21">
        <v>1</v>
      </c>
      <c r="F99" s="21"/>
      <c r="G99" s="21"/>
      <c r="H99" s="21"/>
    </row>
    <row r="100" spans="1:8" ht="30" customHeight="1">
      <c r="A100" s="202"/>
      <c r="B100" s="65" t="s">
        <v>68</v>
      </c>
      <c r="C100" s="53" t="s">
        <v>120</v>
      </c>
      <c r="D100" s="211" t="s">
        <v>284</v>
      </c>
      <c r="E100" s="10">
        <v>1</v>
      </c>
      <c r="F100" s="10"/>
      <c r="G100" s="212"/>
      <c r="H100" s="212"/>
    </row>
    <row r="101" spans="1:8" ht="49.5" customHeight="1">
      <c r="A101" s="202"/>
      <c r="B101" s="66"/>
      <c r="C101" s="51"/>
      <c r="D101" s="213" t="s">
        <v>367</v>
      </c>
      <c r="E101" s="15">
        <v>1</v>
      </c>
      <c r="F101" s="15"/>
      <c r="G101" s="188"/>
      <c r="H101" s="188"/>
    </row>
    <row r="102" spans="1:8" ht="38.25">
      <c r="A102" s="202"/>
      <c r="B102" s="66"/>
      <c r="C102" s="51"/>
      <c r="D102" s="214" t="s">
        <v>368</v>
      </c>
      <c r="E102" s="15">
        <v>2</v>
      </c>
      <c r="F102" s="15"/>
      <c r="G102" s="188"/>
      <c r="H102" s="188"/>
    </row>
    <row r="103" spans="1:8" ht="30" customHeight="1">
      <c r="A103" s="202"/>
      <c r="B103" s="66"/>
      <c r="C103" s="52"/>
      <c r="D103" s="214" t="s">
        <v>369</v>
      </c>
      <c r="E103" s="15">
        <v>1</v>
      </c>
      <c r="F103" s="15"/>
      <c r="G103" s="188"/>
      <c r="H103" s="188"/>
    </row>
    <row r="104" spans="1:8" ht="51">
      <c r="A104" s="202"/>
      <c r="B104" s="66"/>
      <c r="C104" s="50" t="s">
        <v>125</v>
      </c>
      <c r="D104" s="214" t="s">
        <v>370</v>
      </c>
      <c r="E104" s="15">
        <v>1</v>
      </c>
      <c r="F104" s="15"/>
      <c r="G104" s="188"/>
      <c r="H104" s="188"/>
    </row>
    <row r="105" spans="1:8" ht="30" customHeight="1">
      <c r="A105" s="202"/>
      <c r="B105" s="66"/>
      <c r="C105" s="51"/>
      <c r="D105" s="215" t="s">
        <v>283</v>
      </c>
      <c r="E105" s="15">
        <v>1</v>
      </c>
      <c r="F105" s="15"/>
      <c r="G105" s="188"/>
      <c r="H105" s="188"/>
    </row>
    <row r="106" spans="1:8" ht="49.5" customHeight="1">
      <c r="A106" s="202"/>
      <c r="B106" s="66"/>
      <c r="C106" s="51"/>
      <c r="D106" s="215" t="s">
        <v>371</v>
      </c>
      <c r="E106" s="15">
        <v>1</v>
      </c>
      <c r="F106" s="15"/>
      <c r="G106" s="188"/>
      <c r="H106" s="188"/>
    </row>
    <row r="107" spans="1:8" ht="30" customHeight="1">
      <c r="A107" s="202"/>
      <c r="B107" s="66"/>
      <c r="C107" s="50" t="s">
        <v>172</v>
      </c>
      <c r="D107" s="215" t="s">
        <v>165</v>
      </c>
      <c r="E107" s="15">
        <v>2</v>
      </c>
      <c r="F107" s="15"/>
      <c r="G107" s="188"/>
      <c r="H107" s="188"/>
    </row>
    <row r="108" spans="1:8" ht="51.75" thickBot="1">
      <c r="A108" s="202"/>
      <c r="B108" s="67"/>
      <c r="C108" s="160"/>
      <c r="D108" s="216" t="s">
        <v>372</v>
      </c>
      <c r="E108" s="30">
        <v>1</v>
      </c>
      <c r="F108" s="30"/>
      <c r="G108" s="36"/>
      <c r="H108" s="36"/>
    </row>
    <row r="109" spans="1:8" ht="49.5" customHeight="1">
      <c r="A109" s="202"/>
      <c r="B109" s="65" t="s">
        <v>69</v>
      </c>
      <c r="C109" s="53" t="s">
        <v>229</v>
      </c>
      <c r="D109" s="217" t="s">
        <v>373</v>
      </c>
      <c r="E109" s="187">
        <v>1</v>
      </c>
      <c r="F109" s="187"/>
      <c r="G109" s="187"/>
      <c r="H109" s="187"/>
    </row>
    <row r="110" spans="1:8" ht="49.5" customHeight="1" thickBot="1">
      <c r="A110" s="202"/>
      <c r="B110" s="67"/>
      <c r="C110" s="160"/>
      <c r="D110" s="35" t="s">
        <v>157</v>
      </c>
      <c r="E110" s="30">
        <v>1</v>
      </c>
      <c r="F110" s="30"/>
      <c r="G110" s="30"/>
      <c r="H110" s="30"/>
    </row>
    <row r="111" spans="1:8" ht="51.75" customHeight="1" thickBot="1">
      <c r="A111" s="202"/>
      <c r="B111" s="57" t="s">
        <v>171</v>
      </c>
      <c r="C111" s="54" t="s">
        <v>356</v>
      </c>
      <c r="D111" s="218"/>
      <c r="E111" s="218"/>
      <c r="F111" s="218"/>
      <c r="G111" s="219"/>
      <c r="H111" s="171"/>
    </row>
    <row r="112" spans="1:8" ht="65.25" customHeight="1" thickBot="1">
      <c r="A112" s="202"/>
      <c r="B112" s="58"/>
      <c r="C112" s="73" t="s">
        <v>143</v>
      </c>
      <c r="D112" s="220"/>
      <c r="E112" s="37"/>
      <c r="F112" s="37"/>
      <c r="G112" s="37"/>
      <c r="H112" s="37"/>
    </row>
    <row r="113" spans="1:8" s="194" customFormat="1" ht="18.75" customHeight="1">
      <c r="A113" s="202"/>
      <c r="B113" s="47" t="s">
        <v>107</v>
      </c>
      <c r="C113" s="48"/>
      <c r="D113" s="49"/>
      <c r="E113" s="41">
        <f>SUM(E95:E110)</f>
        <v>20</v>
      </c>
      <c r="F113" s="41">
        <f>SUM(F90:F112)</f>
        <v>0</v>
      </c>
      <c r="G113" s="166">
        <f>SUM(G90:G112)</f>
        <v>0</v>
      </c>
      <c r="H113" s="166"/>
    </row>
    <row r="114" spans="1:8" s="194" customFormat="1" ht="79.5" customHeight="1" thickBot="1">
      <c r="A114" s="221"/>
      <c r="B114" s="38"/>
      <c r="C114" s="39"/>
      <c r="D114" s="40" t="s">
        <v>261</v>
      </c>
      <c r="E114" s="42"/>
      <c r="F114" s="42"/>
      <c r="G114" s="168"/>
      <c r="H114" s="168"/>
    </row>
    <row r="115" spans="1:8" s="85" customFormat="1" ht="19.5" customHeight="1" thickBot="1">
      <c r="A115" s="195"/>
      <c r="B115" s="196"/>
      <c r="C115" s="197"/>
      <c r="D115" s="198"/>
      <c r="E115" s="199"/>
      <c r="F115" s="199"/>
      <c r="G115" s="199"/>
      <c r="H115" s="199"/>
    </row>
    <row r="116" spans="1:8" ht="27" customHeight="1">
      <c r="A116" s="68" t="s">
        <v>66</v>
      </c>
      <c r="B116" s="157" t="s">
        <v>100</v>
      </c>
      <c r="C116" s="157"/>
      <c r="D116" s="157"/>
      <c r="E116" s="157"/>
      <c r="F116" s="157"/>
      <c r="G116" s="158"/>
      <c r="H116" s="171"/>
    </row>
    <row r="117" spans="1:8" ht="30" customHeight="1">
      <c r="A117" s="69"/>
      <c r="B117" s="222" t="s">
        <v>74</v>
      </c>
      <c r="C117" s="44"/>
      <c r="D117" s="59" t="s">
        <v>54</v>
      </c>
      <c r="E117" s="75" t="s">
        <v>52</v>
      </c>
      <c r="F117" s="75" t="s">
        <v>331</v>
      </c>
      <c r="G117" s="75" t="s">
        <v>330</v>
      </c>
      <c r="H117" s="75"/>
    </row>
    <row r="118" spans="1:8" ht="69.75" customHeight="1" thickBot="1">
      <c r="A118" s="69"/>
      <c r="B118" s="223"/>
      <c r="C118" s="46"/>
      <c r="D118" s="60"/>
      <c r="E118" s="59"/>
      <c r="F118" s="59"/>
      <c r="G118" s="59"/>
      <c r="H118" s="59"/>
    </row>
    <row r="119" spans="1:8" ht="49.5" customHeight="1">
      <c r="A119" s="69"/>
      <c r="B119" s="224" t="s">
        <v>70</v>
      </c>
      <c r="C119" s="11" t="s">
        <v>50</v>
      </c>
      <c r="D119" s="225" t="s">
        <v>281</v>
      </c>
      <c r="E119" s="226">
        <v>1</v>
      </c>
      <c r="F119" s="226"/>
      <c r="G119" s="226"/>
      <c r="H119" s="226"/>
    </row>
    <row r="120" spans="1:8" ht="49.5" customHeight="1" thickBot="1">
      <c r="A120" s="69"/>
      <c r="B120" s="227"/>
      <c r="C120" s="19" t="s">
        <v>258</v>
      </c>
      <c r="D120" s="35" t="s">
        <v>280</v>
      </c>
      <c r="E120" s="30">
        <v>1</v>
      </c>
      <c r="F120" s="30"/>
      <c r="G120" s="30"/>
      <c r="H120" s="30"/>
    </row>
    <row r="121" spans="1:8" ht="30" customHeight="1">
      <c r="A121" s="69"/>
      <c r="B121" s="224" t="s">
        <v>71</v>
      </c>
      <c r="C121" s="53" t="s">
        <v>75</v>
      </c>
      <c r="D121" s="12" t="s">
        <v>279</v>
      </c>
      <c r="E121" s="10">
        <v>2</v>
      </c>
      <c r="F121" s="10"/>
      <c r="G121" s="13"/>
      <c r="H121" s="13"/>
    </row>
    <row r="122" spans="1:8" ht="63" customHeight="1">
      <c r="A122" s="69"/>
      <c r="B122" s="228"/>
      <c r="C122" s="51"/>
      <c r="D122" s="20" t="s">
        <v>374</v>
      </c>
      <c r="E122" s="21">
        <v>2</v>
      </c>
      <c r="F122" s="21"/>
      <c r="G122" s="22"/>
      <c r="H122" s="22"/>
    </row>
    <row r="123" spans="1:8" ht="49.5" customHeight="1">
      <c r="A123" s="69"/>
      <c r="B123" s="228"/>
      <c r="C123" s="51"/>
      <c r="D123" s="20" t="s">
        <v>278</v>
      </c>
      <c r="E123" s="21">
        <v>1</v>
      </c>
      <c r="F123" s="21"/>
      <c r="G123" s="22"/>
      <c r="H123" s="22"/>
    </row>
    <row r="124" spans="1:8" ht="49.5" customHeight="1">
      <c r="A124" s="69"/>
      <c r="B124" s="228"/>
      <c r="C124" s="51"/>
      <c r="D124" s="20" t="s">
        <v>277</v>
      </c>
      <c r="E124" s="21">
        <v>1</v>
      </c>
      <c r="F124" s="21"/>
      <c r="G124" s="22"/>
      <c r="H124" s="22"/>
    </row>
    <row r="125" spans="1:8" ht="49.5" customHeight="1">
      <c r="A125" s="69"/>
      <c r="B125" s="228"/>
      <c r="C125" s="52"/>
      <c r="D125" s="20" t="s">
        <v>276</v>
      </c>
      <c r="E125" s="21">
        <v>1</v>
      </c>
      <c r="F125" s="21"/>
      <c r="G125" s="22"/>
      <c r="H125" s="22"/>
    </row>
    <row r="126" spans="1:8" ht="30" customHeight="1">
      <c r="A126" s="69"/>
      <c r="B126" s="228"/>
      <c r="C126" s="229" t="s">
        <v>51</v>
      </c>
      <c r="D126" s="14" t="s">
        <v>275</v>
      </c>
      <c r="E126" s="15">
        <v>1</v>
      </c>
      <c r="F126" s="15"/>
      <c r="G126" s="16"/>
      <c r="H126" s="16"/>
    </row>
    <row r="127" spans="1:8" ht="49.5" customHeight="1">
      <c r="A127" s="69"/>
      <c r="B127" s="228"/>
      <c r="C127" s="229"/>
      <c r="D127" s="14" t="s">
        <v>274</v>
      </c>
      <c r="E127" s="15">
        <v>1</v>
      </c>
      <c r="F127" s="15"/>
      <c r="G127" s="22"/>
      <c r="H127" s="22"/>
    </row>
    <row r="128" spans="1:8" ht="30" customHeight="1">
      <c r="A128" s="69"/>
      <c r="B128" s="228"/>
      <c r="C128" s="51" t="s">
        <v>123</v>
      </c>
      <c r="D128" s="31" t="s">
        <v>272</v>
      </c>
      <c r="E128" s="32">
        <v>1</v>
      </c>
      <c r="F128" s="32"/>
      <c r="G128" s="22"/>
      <c r="H128" s="22"/>
    </row>
    <row r="129" spans="1:8" ht="49.5" customHeight="1">
      <c r="A129" s="69"/>
      <c r="B129" s="228"/>
      <c r="C129" s="51"/>
      <c r="D129" s="14" t="s">
        <v>273</v>
      </c>
      <c r="E129" s="15">
        <v>1</v>
      </c>
      <c r="F129" s="15"/>
      <c r="G129" s="16"/>
      <c r="H129" s="16"/>
    </row>
    <row r="130" spans="1:8" ht="30" customHeight="1" thickBot="1">
      <c r="A130" s="69"/>
      <c r="B130" s="227"/>
      <c r="C130" s="51"/>
      <c r="D130" s="20" t="s">
        <v>271</v>
      </c>
      <c r="E130" s="21">
        <v>1</v>
      </c>
      <c r="F130" s="21"/>
      <c r="G130" s="22"/>
      <c r="H130" s="22"/>
    </row>
    <row r="131" spans="1:8" ht="30" customHeight="1">
      <c r="A131" s="69"/>
      <c r="B131" s="230" t="s">
        <v>72</v>
      </c>
      <c r="C131" s="53" t="s">
        <v>230</v>
      </c>
      <c r="D131" s="12" t="s">
        <v>270</v>
      </c>
      <c r="E131" s="10">
        <v>1</v>
      </c>
      <c r="F131" s="10"/>
      <c r="G131" s="10"/>
      <c r="H131" s="10"/>
    </row>
    <row r="132" spans="1:8" ht="49.5" customHeight="1">
      <c r="A132" s="69"/>
      <c r="B132" s="231"/>
      <c r="C132" s="52"/>
      <c r="D132" s="14" t="s">
        <v>175</v>
      </c>
      <c r="E132" s="15">
        <v>1</v>
      </c>
      <c r="F132" s="15"/>
      <c r="G132" s="15"/>
      <c r="H132" s="15"/>
    </row>
    <row r="133" spans="1:8" ht="49.5" customHeight="1">
      <c r="A133" s="69"/>
      <c r="B133" s="231"/>
      <c r="C133" s="50" t="s">
        <v>40</v>
      </c>
      <c r="D133" s="14" t="s">
        <v>163</v>
      </c>
      <c r="E133" s="15">
        <v>1</v>
      </c>
      <c r="F133" s="15"/>
      <c r="G133" s="15"/>
      <c r="H133" s="15"/>
    </row>
    <row r="134" spans="1:8" ht="38.25">
      <c r="A134" s="69"/>
      <c r="B134" s="231"/>
      <c r="C134" s="51"/>
      <c r="D134" s="31" t="s">
        <v>375</v>
      </c>
      <c r="E134" s="15">
        <v>1</v>
      </c>
      <c r="F134" s="15"/>
      <c r="G134" s="15"/>
      <c r="H134" s="15"/>
    </row>
    <row r="135" spans="1:8" ht="49.5" customHeight="1">
      <c r="A135" s="69"/>
      <c r="B135" s="231"/>
      <c r="C135" s="50" t="s">
        <v>39</v>
      </c>
      <c r="D135" s="14" t="s">
        <v>376</v>
      </c>
      <c r="E135" s="21">
        <v>1</v>
      </c>
      <c r="F135" s="21"/>
      <c r="G135" s="21"/>
      <c r="H135" s="21"/>
    </row>
    <row r="136" spans="1:8" ht="64.5" customHeight="1" thickBot="1">
      <c r="A136" s="69"/>
      <c r="B136" s="232"/>
      <c r="C136" s="160"/>
      <c r="D136" s="35" t="s">
        <v>377</v>
      </c>
      <c r="E136" s="30">
        <v>1</v>
      </c>
      <c r="F136" s="30"/>
      <c r="G136" s="30"/>
      <c r="H136" s="30"/>
    </row>
    <row r="137" spans="1:8" ht="30" customHeight="1">
      <c r="A137" s="69"/>
      <c r="B137" s="224" t="s">
        <v>73</v>
      </c>
      <c r="C137" s="53" t="s">
        <v>121</v>
      </c>
      <c r="D137" s="12" t="s">
        <v>269</v>
      </c>
      <c r="E137" s="32">
        <v>1</v>
      </c>
      <c r="F137" s="32"/>
      <c r="G137" s="32"/>
      <c r="H137" s="32"/>
    </row>
    <row r="138" spans="1:8" ht="49.5" customHeight="1">
      <c r="A138" s="69"/>
      <c r="B138" s="228"/>
      <c r="C138" s="51"/>
      <c r="D138" s="31" t="s">
        <v>268</v>
      </c>
      <c r="E138" s="32">
        <v>2</v>
      </c>
      <c r="F138" s="32"/>
      <c r="G138" s="32"/>
      <c r="H138" s="32"/>
    </row>
    <row r="139" spans="1:8" ht="30" customHeight="1">
      <c r="A139" s="69"/>
      <c r="B139" s="228"/>
      <c r="C139" s="52"/>
      <c r="D139" s="14" t="s">
        <v>164</v>
      </c>
      <c r="E139" s="15">
        <v>1</v>
      </c>
      <c r="F139" s="15"/>
      <c r="G139" s="15"/>
      <c r="H139" s="15"/>
    </row>
    <row r="140" spans="1:8" ht="30" customHeight="1">
      <c r="A140" s="69"/>
      <c r="B140" s="228"/>
      <c r="C140" s="50" t="s">
        <v>257</v>
      </c>
      <c r="D140" s="14" t="s">
        <v>259</v>
      </c>
      <c r="E140" s="15">
        <v>1</v>
      </c>
      <c r="F140" s="15"/>
      <c r="G140" s="15"/>
      <c r="H140" s="15"/>
    </row>
    <row r="141" spans="1:8" ht="30" customHeight="1">
      <c r="A141" s="69"/>
      <c r="B141" s="228"/>
      <c r="C141" s="51"/>
      <c r="D141" s="14" t="s">
        <v>260</v>
      </c>
      <c r="E141" s="15">
        <v>1</v>
      </c>
      <c r="F141" s="15"/>
      <c r="G141" s="15"/>
      <c r="H141" s="15"/>
    </row>
    <row r="142" spans="1:8" ht="49.5" customHeight="1">
      <c r="A142" s="69"/>
      <c r="B142" s="228"/>
      <c r="C142" s="52"/>
      <c r="D142" s="14" t="s">
        <v>265</v>
      </c>
      <c r="E142" s="15">
        <v>1</v>
      </c>
      <c r="F142" s="15"/>
      <c r="G142" s="15"/>
      <c r="H142" s="15"/>
    </row>
    <row r="143" spans="1:8" ht="30" customHeight="1">
      <c r="A143" s="69"/>
      <c r="B143" s="228"/>
      <c r="C143" s="61" t="s">
        <v>122</v>
      </c>
      <c r="D143" s="14" t="s">
        <v>254</v>
      </c>
      <c r="E143" s="15">
        <v>1</v>
      </c>
      <c r="F143" s="15"/>
      <c r="G143" s="15"/>
      <c r="H143" s="15"/>
    </row>
    <row r="144" spans="1:8" ht="30" customHeight="1">
      <c r="A144" s="69"/>
      <c r="B144" s="228"/>
      <c r="C144" s="233"/>
      <c r="D144" s="14" t="s">
        <v>266</v>
      </c>
      <c r="E144" s="15">
        <v>1</v>
      </c>
      <c r="F144" s="15"/>
      <c r="G144" s="15"/>
      <c r="H144" s="15"/>
    </row>
    <row r="145" spans="1:8" ht="30" customHeight="1" thickBot="1">
      <c r="A145" s="69"/>
      <c r="B145" s="228"/>
      <c r="C145" s="233"/>
      <c r="D145" s="14" t="s">
        <v>267</v>
      </c>
      <c r="E145" s="21">
        <v>1</v>
      </c>
      <c r="F145" s="21"/>
      <c r="G145" s="21"/>
      <c r="H145" s="21"/>
    </row>
    <row r="146" spans="1:8" ht="51.75" customHeight="1" thickBot="1">
      <c r="A146" s="69"/>
      <c r="B146" s="234" t="s">
        <v>171</v>
      </c>
      <c r="C146" s="54" t="s">
        <v>356</v>
      </c>
      <c r="D146" s="55"/>
      <c r="E146" s="55"/>
      <c r="F146" s="55"/>
      <c r="G146" s="56"/>
      <c r="H146" s="171"/>
    </row>
    <row r="147" spans="1:8" ht="65.25" customHeight="1" thickBot="1">
      <c r="A147" s="69"/>
      <c r="B147" s="235"/>
      <c r="C147" s="73" t="s">
        <v>143</v>
      </c>
      <c r="D147" s="74"/>
      <c r="E147" s="37"/>
      <c r="F147" s="37"/>
      <c r="G147" s="37"/>
      <c r="H147" s="37"/>
    </row>
    <row r="148" spans="1:8" s="194" customFormat="1" ht="18.75" customHeight="1">
      <c r="A148" s="69"/>
      <c r="B148" s="48" t="s">
        <v>108</v>
      </c>
      <c r="C148" s="48"/>
      <c r="D148" s="49"/>
      <c r="E148" s="41">
        <f>SUM(E119:E145)</f>
        <v>30</v>
      </c>
      <c r="F148" s="41">
        <f>SUM(F119:F147)</f>
        <v>0</v>
      </c>
      <c r="G148" s="41">
        <f>SUM(G119:G147)</f>
        <v>0</v>
      </c>
      <c r="H148" s="41"/>
    </row>
    <row r="149" spans="1:8" s="194" customFormat="1" ht="79.5" customHeight="1" thickBot="1">
      <c r="A149" s="70"/>
      <c r="B149" s="236"/>
      <c r="C149" s="39"/>
      <c r="D149" s="40" t="s">
        <v>262</v>
      </c>
      <c r="E149" s="42"/>
      <c r="F149" s="42"/>
      <c r="G149" s="42"/>
      <c r="H149" s="42"/>
    </row>
    <row r="150" spans="1:8" s="85" customFormat="1" ht="19.5" customHeight="1" thickBot="1">
      <c r="A150" s="195"/>
      <c r="B150" s="196"/>
      <c r="C150" s="197"/>
      <c r="D150" s="198"/>
      <c r="E150" s="199"/>
      <c r="F150" s="199"/>
      <c r="G150" s="199"/>
      <c r="H150" s="199"/>
    </row>
    <row r="151" spans="1:8" ht="27" customHeight="1">
      <c r="A151" s="237" t="s">
        <v>209</v>
      </c>
      <c r="B151" s="156" t="s">
        <v>100</v>
      </c>
      <c r="C151" s="157"/>
      <c r="D151" s="157"/>
      <c r="E151" s="157"/>
      <c r="F151" s="157"/>
      <c r="G151" s="158"/>
      <c r="H151" s="171"/>
    </row>
    <row r="152" spans="1:8" ht="30" customHeight="1">
      <c r="A152" s="238"/>
      <c r="B152" s="43" t="s">
        <v>91</v>
      </c>
      <c r="C152" s="44"/>
      <c r="D152" s="59" t="s">
        <v>54</v>
      </c>
      <c r="E152" s="75" t="s">
        <v>52</v>
      </c>
      <c r="F152" s="75" t="s">
        <v>331</v>
      </c>
      <c r="G152" s="75" t="s">
        <v>330</v>
      </c>
      <c r="H152" s="75"/>
    </row>
    <row r="153" spans="1:8" ht="69.75" customHeight="1" thickBot="1">
      <c r="A153" s="238"/>
      <c r="B153" s="45"/>
      <c r="C153" s="46"/>
      <c r="D153" s="60"/>
      <c r="E153" s="59"/>
      <c r="F153" s="59"/>
      <c r="G153" s="59"/>
      <c r="H153" s="59"/>
    </row>
    <row r="154" spans="1:8" ht="30" customHeight="1">
      <c r="A154" s="238"/>
      <c r="B154" s="65" t="s">
        <v>210</v>
      </c>
      <c r="C154" s="61" t="s">
        <v>243</v>
      </c>
      <c r="D154" s="239" t="s">
        <v>282</v>
      </c>
      <c r="E154" s="240">
        <v>1</v>
      </c>
      <c r="F154" s="240"/>
      <c r="G154" s="240"/>
      <c r="H154" s="240"/>
    </row>
    <row r="155" spans="1:8" ht="30" customHeight="1">
      <c r="A155" s="238"/>
      <c r="B155" s="66"/>
      <c r="C155" s="233"/>
      <c r="D155" s="14" t="s">
        <v>318</v>
      </c>
      <c r="E155" s="32">
        <v>1</v>
      </c>
      <c r="F155" s="32"/>
      <c r="G155" s="32"/>
      <c r="H155" s="32"/>
    </row>
    <row r="156" spans="1:8" ht="49.5" customHeight="1">
      <c r="A156" s="238"/>
      <c r="B156" s="66"/>
      <c r="C156" s="233"/>
      <c r="D156" s="31" t="s">
        <v>378</v>
      </c>
      <c r="E156" s="32">
        <v>1</v>
      </c>
      <c r="F156" s="32"/>
      <c r="G156" s="32"/>
      <c r="H156" s="32"/>
    </row>
    <row r="157" spans="1:8" ht="30" customHeight="1">
      <c r="A157" s="238"/>
      <c r="B157" s="66"/>
      <c r="C157" s="50" t="s">
        <v>140</v>
      </c>
      <c r="D157" s="14" t="s">
        <v>319</v>
      </c>
      <c r="E157" s="15">
        <v>1</v>
      </c>
      <c r="F157" s="15"/>
      <c r="G157" s="15"/>
      <c r="H157" s="15"/>
    </row>
    <row r="158" spans="1:8" ht="30" customHeight="1" thickBot="1">
      <c r="A158" s="238"/>
      <c r="B158" s="66"/>
      <c r="C158" s="51"/>
      <c r="D158" s="35" t="s">
        <v>320</v>
      </c>
      <c r="E158" s="30">
        <v>1</v>
      </c>
      <c r="F158" s="30"/>
      <c r="G158" s="30"/>
      <c r="H158" s="30"/>
    </row>
    <row r="159" spans="1:8" ht="49.5" customHeight="1">
      <c r="A159" s="238"/>
      <c r="B159" s="179" t="s">
        <v>41</v>
      </c>
      <c r="C159" s="53" t="s">
        <v>42</v>
      </c>
      <c r="D159" s="31" t="s">
        <v>321</v>
      </c>
      <c r="E159" s="32">
        <v>2</v>
      </c>
      <c r="F159" s="32"/>
      <c r="G159" s="32"/>
      <c r="H159" s="32"/>
    </row>
    <row r="160" spans="1:8" ht="49.5" customHeight="1">
      <c r="A160" s="238"/>
      <c r="B160" s="180"/>
      <c r="C160" s="51"/>
      <c r="D160" s="31" t="s">
        <v>322</v>
      </c>
      <c r="E160" s="21">
        <v>1</v>
      </c>
      <c r="F160" s="21"/>
      <c r="G160" s="21"/>
      <c r="H160" s="21"/>
    </row>
    <row r="161" spans="1:8" ht="30" customHeight="1">
      <c r="A161" s="238"/>
      <c r="B161" s="180"/>
      <c r="C161" s="52"/>
      <c r="D161" s="20" t="s">
        <v>159</v>
      </c>
      <c r="E161" s="21">
        <v>1</v>
      </c>
      <c r="F161" s="15"/>
      <c r="G161" s="188"/>
      <c r="H161" s="188"/>
    </row>
    <row r="162" spans="1:8" ht="30" customHeight="1">
      <c r="A162" s="238"/>
      <c r="B162" s="180"/>
      <c r="C162" s="241" t="s">
        <v>124</v>
      </c>
      <c r="D162" s="14" t="s">
        <v>323</v>
      </c>
      <c r="E162" s="15">
        <v>1</v>
      </c>
      <c r="F162" s="15"/>
      <c r="G162" s="15"/>
      <c r="H162" s="15"/>
    </row>
    <row r="163" spans="1:8" ht="30" customHeight="1" thickBot="1">
      <c r="A163" s="238"/>
      <c r="B163" s="181"/>
      <c r="C163" s="169"/>
      <c r="D163" s="35" t="s">
        <v>160</v>
      </c>
      <c r="E163" s="30">
        <v>1</v>
      </c>
      <c r="F163" s="30"/>
      <c r="G163" s="30"/>
      <c r="H163" s="30"/>
    </row>
    <row r="164" spans="1:8" ht="49.5" customHeight="1">
      <c r="A164" s="238"/>
      <c r="B164" s="65" t="s">
        <v>76</v>
      </c>
      <c r="C164" s="53" t="s">
        <v>256</v>
      </c>
      <c r="D164" s="12" t="s">
        <v>129</v>
      </c>
      <c r="E164" s="10">
        <v>1</v>
      </c>
      <c r="F164" s="10"/>
      <c r="G164" s="10"/>
      <c r="H164" s="10"/>
    </row>
    <row r="165" spans="1:8" ht="90.75" customHeight="1">
      <c r="A165" s="238"/>
      <c r="B165" s="66"/>
      <c r="C165" s="51"/>
      <c r="D165" s="217" t="s">
        <v>379</v>
      </c>
      <c r="E165" s="32">
        <v>6</v>
      </c>
      <c r="F165" s="32"/>
      <c r="G165" s="32"/>
      <c r="H165" s="32"/>
    </row>
    <row r="166" spans="1:8" ht="30" customHeight="1">
      <c r="A166" s="238"/>
      <c r="B166" s="66"/>
      <c r="C166" s="51"/>
      <c r="D166" s="28" t="s">
        <v>131</v>
      </c>
      <c r="E166" s="32">
        <v>1</v>
      </c>
      <c r="F166" s="32"/>
      <c r="G166" s="32"/>
      <c r="H166" s="32"/>
    </row>
    <row r="167" spans="1:8" ht="30" customHeight="1">
      <c r="A167" s="238"/>
      <c r="B167" s="66"/>
      <c r="C167" s="51"/>
      <c r="D167" s="14" t="s">
        <v>130</v>
      </c>
      <c r="E167" s="32">
        <v>1</v>
      </c>
      <c r="F167" s="32"/>
      <c r="G167" s="188"/>
      <c r="H167" s="188"/>
    </row>
    <row r="168" spans="1:8" ht="30" customHeight="1">
      <c r="A168" s="238"/>
      <c r="B168" s="66"/>
      <c r="C168" s="51"/>
      <c r="D168" s="28" t="s">
        <v>324</v>
      </c>
      <c r="E168" s="32">
        <v>1</v>
      </c>
      <c r="F168" s="32"/>
      <c r="G168" s="32"/>
      <c r="H168" s="32"/>
    </row>
    <row r="169" spans="1:8" ht="30" customHeight="1">
      <c r="A169" s="238"/>
      <c r="B169" s="66"/>
      <c r="C169" s="51"/>
      <c r="D169" s="28" t="s">
        <v>325</v>
      </c>
      <c r="E169" s="32">
        <v>1</v>
      </c>
      <c r="F169" s="32"/>
      <c r="G169" s="32"/>
      <c r="H169" s="32"/>
    </row>
    <row r="170" spans="1:8" ht="30" customHeight="1">
      <c r="A170" s="238"/>
      <c r="B170" s="66"/>
      <c r="C170" s="51"/>
      <c r="D170" s="28" t="s">
        <v>326</v>
      </c>
      <c r="E170" s="32">
        <v>1</v>
      </c>
      <c r="F170" s="32"/>
      <c r="G170" s="32"/>
      <c r="H170" s="32"/>
    </row>
    <row r="171" spans="1:8" ht="30" customHeight="1">
      <c r="A171" s="238"/>
      <c r="B171" s="66"/>
      <c r="C171" s="51"/>
      <c r="D171" s="28" t="s">
        <v>327</v>
      </c>
      <c r="E171" s="32">
        <v>1</v>
      </c>
      <c r="F171" s="32"/>
      <c r="G171" s="32"/>
      <c r="H171" s="32"/>
    </row>
    <row r="172" spans="1:8" ht="30" customHeight="1">
      <c r="A172" s="238"/>
      <c r="B172" s="66"/>
      <c r="C172" s="52"/>
      <c r="D172" s="28" t="s">
        <v>328</v>
      </c>
      <c r="E172" s="15">
        <v>2</v>
      </c>
      <c r="F172" s="15"/>
      <c r="G172" s="15"/>
      <c r="H172" s="15"/>
    </row>
    <row r="173" spans="1:8" ht="30" customHeight="1">
      <c r="A173" s="238"/>
      <c r="B173" s="66"/>
      <c r="C173" s="50" t="s">
        <v>255</v>
      </c>
      <c r="D173" s="28" t="s">
        <v>0</v>
      </c>
      <c r="E173" s="21">
        <v>2</v>
      </c>
      <c r="F173" s="21"/>
      <c r="G173" s="21"/>
      <c r="H173" s="21"/>
    </row>
    <row r="174" spans="1:8" ht="30" customHeight="1" thickBot="1">
      <c r="A174" s="238"/>
      <c r="B174" s="67"/>
      <c r="C174" s="51"/>
      <c r="D174" s="28" t="s">
        <v>1</v>
      </c>
      <c r="E174" s="21">
        <v>2</v>
      </c>
      <c r="F174" s="21"/>
      <c r="G174" s="21"/>
      <c r="H174" s="21"/>
    </row>
    <row r="175" spans="1:8" ht="51.75" customHeight="1" thickBot="1">
      <c r="A175" s="238"/>
      <c r="B175" s="242" t="s">
        <v>171</v>
      </c>
      <c r="C175" s="243" t="s">
        <v>356</v>
      </c>
      <c r="D175" s="55"/>
      <c r="E175" s="55"/>
      <c r="F175" s="55"/>
      <c r="G175" s="56"/>
      <c r="H175" s="171"/>
    </row>
    <row r="176" spans="1:8" ht="65.25" customHeight="1" thickBot="1">
      <c r="A176" s="238"/>
      <c r="B176" s="244"/>
      <c r="C176" s="73" t="s">
        <v>143</v>
      </c>
      <c r="D176" s="74"/>
      <c r="E176" s="37"/>
      <c r="F176" s="37"/>
      <c r="G176" s="37"/>
      <c r="H176" s="37"/>
    </row>
    <row r="177" spans="1:8" s="194" customFormat="1" ht="18.75" customHeight="1">
      <c r="A177" s="238"/>
      <c r="B177" s="47" t="s">
        <v>109</v>
      </c>
      <c r="C177" s="48"/>
      <c r="D177" s="49"/>
      <c r="E177" s="41">
        <f>SUM(E154:E174)</f>
        <v>30</v>
      </c>
      <c r="F177" s="41">
        <f>SUM(F154:F176)</f>
        <v>0</v>
      </c>
      <c r="G177" s="41">
        <f>SUM(G154:G176)</f>
        <v>0</v>
      </c>
      <c r="H177" s="41"/>
    </row>
    <row r="178" spans="1:8" s="194" customFormat="1" ht="79.5" customHeight="1" thickBot="1">
      <c r="A178" s="245"/>
      <c r="B178" s="38"/>
      <c r="C178" s="39"/>
      <c r="D178" s="40" t="s">
        <v>262</v>
      </c>
      <c r="E178" s="42"/>
      <c r="F178" s="42"/>
      <c r="G178" s="42"/>
      <c r="H178" s="42"/>
    </row>
    <row r="179" spans="1:8" s="85" customFormat="1" ht="19.5" customHeight="1" thickBot="1">
      <c r="A179" s="195"/>
      <c r="B179" s="196"/>
      <c r="C179" s="197"/>
      <c r="D179" s="198"/>
      <c r="E179" s="199"/>
      <c r="F179" s="199"/>
      <c r="G179" s="199"/>
      <c r="H179" s="199"/>
    </row>
    <row r="180" spans="1:8" ht="27" customHeight="1">
      <c r="A180" s="237" t="s">
        <v>65</v>
      </c>
      <c r="B180" s="156" t="s">
        <v>100</v>
      </c>
      <c r="C180" s="157"/>
      <c r="D180" s="157"/>
      <c r="E180" s="157"/>
      <c r="F180" s="157"/>
      <c r="G180" s="158"/>
      <c r="H180" s="171"/>
    </row>
    <row r="181" spans="1:8" ht="30" customHeight="1">
      <c r="A181" s="238"/>
      <c r="B181" s="43" t="s">
        <v>91</v>
      </c>
      <c r="C181" s="44"/>
      <c r="D181" s="59" t="s">
        <v>54</v>
      </c>
      <c r="E181" s="75" t="s">
        <v>52</v>
      </c>
      <c r="F181" s="59" t="s">
        <v>331</v>
      </c>
      <c r="G181" s="75" t="s">
        <v>336</v>
      </c>
      <c r="H181" s="75"/>
    </row>
    <row r="182" spans="1:8" ht="69.75" customHeight="1" thickBot="1">
      <c r="A182" s="238"/>
      <c r="B182" s="45"/>
      <c r="C182" s="46"/>
      <c r="D182" s="60"/>
      <c r="E182" s="59"/>
      <c r="F182" s="170"/>
      <c r="G182" s="59"/>
      <c r="H182" s="59"/>
    </row>
    <row r="183" spans="1:8" ht="49.5" customHeight="1">
      <c r="A183" s="238"/>
      <c r="B183" s="65" t="s">
        <v>77</v>
      </c>
      <c r="C183" s="53" t="s">
        <v>242</v>
      </c>
      <c r="D183" s="12" t="s">
        <v>186</v>
      </c>
      <c r="E183" s="10">
        <v>2</v>
      </c>
      <c r="F183" s="10"/>
      <c r="G183" s="13"/>
      <c r="H183" s="13"/>
    </row>
    <row r="184" spans="1:8" ht="49.5" customHeight="1">
      <c r="A184" s="238"/>
      <c r="B184" s="66"/>
      <c r="C184" s="51"/>
      <c r="D184" s="14" t="s">
        <v>2</v>
      </c>
      <c r="E184" s="15">
        <v>1</v>
      </c>
      <c r="F184" s="15"/>
      <c r="G184" s="16"/>
      <c r="H184" s="16"/>
    </row>
    <row r="185" spans="1:8" ht="30" customHeight="1">
      <c r="A185" s="238"/>
      <c r="B185" s="66"/>
      <c r="C185" s="51"/>
      <c r="D185" s="14" t="s">
        <v>233</v>
      </c>
      <c r="E185" s="15">
        <v>1</v>
      </c>
      <c r="F185" s="15"/>
      <c r="G185" s="16"/>
      <c r="H185" s="16"/>
    </row>
    <row r="186" spans="1:8" ht="30" customHeight="1">
      <c r="A186" s="238"/>
      <c r="B186" s="66"/>
      <c r="C186" s="246" t="s">
        <v>253</v>
      </c>
      <c r="D186" s="20" t="s">
        <v>3</v>
      </c>
      <c r="E186" s="21">
        <v>1</v>
      </c>
      <c r="F186" s="21"/>
      <c r="G186" s="22"/>
      <c r="H186" s="22"/>
    </row>
    <row r="187" spans="1:8" ht="30" customHeight="1">
      <c r="A187" s="238"/>
      <c r="B187" s="66"/>
      <c r="C187" s="182" t="s">
        <v>252</v>
      </c>
      <c r="D187" s="14" t="s">
        <v>4</v>
      </c>
      <c r="E187" s="15">
        <v>1</v>
      </c>
      <c r="F187" s="15"/>
      <c r="G187" s="16"/>
      <c r="H187" s="16"/>
    </row>
    <row r="188" spans="1:8" ht="30" customHeight="1">
      <c r="A188" s="238"/>
      <c r="B188" s="66"/>
      <c r="C188" s="50" t="s">
        <v>241</v>
      </c>
      <c r="D188" s="28" t="s">
        <v>5</v>
      </c>
      <c r="E188" s="21">
        <v>1</v>
      </c>
      <c r="F188" s="21"/>
      <c r="G188" s="22"/>
      <c r="H188" s="22"/>
    </row>
    <row r="189" spans="1:8" ht="13.5" thickBot="1">
      <c r="A189" s="238"/>
      <c r="B189" s="66"/>
      <c r="C189" s="51"/>
      <c r="D189" s="28" t="s">
        <v>6</v>
      </c>
      <c r="E189" s="21">
        <v>2</v>
      </c>
      <c r="F189" s="21"/>
      <c r="G189" s="22"/>
      <c r="H189" s="22"/>
    </row>
    <row r="190" spans="1:8" ht="30" customHeight="1">
      <c r="A190" s="238"/>
      <c r="B190" s="71" t="s">
        <v>176</v>
      </c>
      <c r="C190" s="247" t="s">
        <v>251</v>
      </c>
      <c r="D190" s="12" t="s">
        <v>7</v>
      </c>
      <c r="E190" s="10">
        <v>2</v>
      </c>
      <c r="F190" s="10"/>
      <c r="G190" s="13"/>
      <c r="H190" s="13"/>
    </row>
    <row r="191" spans="1:8" ht="30" customHeight="1">
      <c r="A191" s="238"/>
      <c r="B191" s="72"/>
      <c r="C191" s="52"/>
      <c r="D191" s="31" t="s">
        <v>8</v>
      </c>
      <c r="E191" s="32">
        <v>1</v>
      </c>
      <c r="F191" s="32"/>
      <c r="G191" s="248"/>
      <c r="H191" s="248"/>
    </row>
    <row r="192" spans="1:8" ht="49.5" customHeight="1">
      <c r="A192" s="238"/>
      <c r="B192" s="72"/>
      <c r="C192" s="52"/>
      <c r="D192" s="31" t="s">
        <v>166</v>
      </c>
      <c r="E192" s="32">
        <v>1</v>
      </c>
      <c r="F192" s="32"/>
      <c r="G192" s="248"/>
      <c r="H192" s="248"/>
    </row>
    <row r="193" spans="1:8" ht="30" customHeight="1">
      <c r="A193" s="238"/>
      <c r="B193" s="72"/>
      <c r="C193" s="52"/>
      <c r="D193" s="31" t="s">
        <v>9</v>
      </c>
      <c r="E193" s="32">
        <v>2</v>
      </c>
      <c r="F193" s="32"/>
      <c r="G193" s="248"/>
      <c r="H193" s="248"/>
    </row>
    <row r="194" spans="1:8" ht="49.5" customHeight="1">
      <c r="A194" s="238"/>
      <c r="B194" s="72"/>
      <c r="C194" s="229"/>
      <c r="D194" s="31" t="s">
        <v>10</v>
      </c>
      <c r="E194" s="15">
        <v>1</v>
      </c>
      <c r="F194" s="21"/>
      <c r="G194" s="16"/>
      <c r="H194" s="16"/>
    </row>
    <row r="195" spans="1:8" ht="30" customHeight="1">
      <c r="A195" s="238"/>
      <c r="B195" s="72"/>
      <c r="C195" s="229" t="s">
        <v>161</v>
      </c>
      <c r="D195" s="14" t="s">
        <v>11</v>
      </c>
      <c r="E195" s="15">
        <v>1</v>
      </c>
      <c r="F195" s="15"/>
      <c r="G195" s="16"/>
      <c r="H195" s="16"/>
    </row>
    <row r="196" spans="1:8" ht="49.5" customHeight="1">
      <c r="A196" s="238"/>
      <c r="B196" s="72"/>
      <c r="C196" s="50"/>
      <c r="D196" s="20" t="s">
        <v>12</v>
      </c>
      <c r="E196" s="21">
        <v>1</v>
      </c>
      <c r="F196" s="21"/>
      <c r="G196" s="22"/>
      <c r="H196" s="22"/>
    </row>
    <row r="197" spans="1:8" ht="49.5" customHeight="1" thickBot="1">
      <c r="A197" s="238"/>
      <c r="B197" s="72"/>
      <c r="C197" s="17" t="s">
        <v>114</v>
      </c>
      <c r="D197" s="20" t="s">
        <v>13</v>
      </c>
      <c r="E197" s="21">
        <v>2</v>
      </c>
      <c r="F197" s="21"/>
      <c r="G197" s="22"/>
      <c r="H197" s="22"/>
    </row>
    <row r="198" spans="1:8" ht="51.75" customHeight="1" thickBot="1">
      <c r="A198" s="238"/>
      <c r="B198" s="249" t="s">
        <v>171</v>
      </c>
      <c r="C198" s="243" t="s">
        <v>356</v>
      </c>
      <c r="D198" s="55"/>
      <c r="E198" s="55"/>
      <c r="F198" s="55"/>
      <c r="G198" s="56"/>
      <c r="H198" s="171"/>
    </row>
    <row r="199" spans="1:8" ht="65.25" customHeight="1" thickBot="1">
      <c r="A199" s="238"/>
      <c r="B199" s="250"/>
      <c r="C199" s="251" t="s">
        <v>143</v>
      </c>
      <c r="D199" s="74"/>
      <c r="E199" s="37"/>
      <c r="F199" s="37"/>
      <c r="G199" s="37"/>
      <c r="H199" s="37"/>
    </row>
    <row r="200" spans="1:8" s="194" customFormat="1" ht="18.75" customHeight="1">
      <c r="A200" s="238"/>
      <c r="B200" s="47" t="s">
        <v>110</v>
      </c>
      <c r="C200" s="48"/>
      <c r="D200" s="49"/>
      <c r="E200" s="41">
        <f>SUM(E183:E197)</f>
        <v>20</v>
      </c>
      <c r="F200" s="41">
        <f>SUM(F183:F199)</f>
        <v>0</v>
      </c>
      <c r="G200" s="41">
        <f>SUM(G183:G199)</f>
        <v>0</v>
      </c>
      <c r="H200" s="41"/>
    </row>
    <row r="201" spans="1:8" s="194" customFormat="1" ht="79.5" customHeight="1" thickBot="1">
      <c r="A201" s="245"/>
      <c r="B201" s="38"/>
      <c r="C201" s="39"/>
      <c r="D201" s="40" t="s">
        <v>261</v>
      </c>
      <c r="E201" s="42"/>
      <c r="F201" s="42"/>
      <c r="G201" s="42"/>
      <c r="H201" s="42"/>
    </row>
    <row r="202" spans="1:8" s="85" customFormat="1" ht="19.5" customHeight="1" thickBot="1">
      <c r="A202" s="195"/>
      <c r="B202" s="196"/>
      <c r="C202" s="197"/>
      <c r="D202" s="198"/>
      <c r="E202" s="199"/>
      <c r="F202" s="199"/>
      <c r="G202" s="199"/>
      <c r="H202" s="199"/>
    </row>
    <row r="203" spans="1:8" ht="27" customHeight="1">
      <c r="A203" s="252" t="s">
        <v>64</v>
      </c>
      <c r="B203" s="156" t="s">
        <v>100</v>
      </c>
      <c r="C203" s="157"/>
      <c r="D203" s="157"/>
      <c r="E203" s="157"/>
      <c r="F203" s="157"/>
      <c r="G203" s="158"/>
      <c r="H203" s="171"/>
    </row>
    <row r="204" spans="1:8" ht="30" customHeight="1">
      <c r="A204" s="253"/>
      <c r="B204" s="43" t="s">
        <v>91</v>
      </c>
      <c r="C204" s="44"/>
      <c r="D204" s="59" t="s">
        <v>54</v>
      </c>
      <c r="E204" s="75" t="s">
        <v>52</v>
      </c>
      <c r="F204" s="75" t="s">
        <v>331</v>
      </c>
      <c r="G204" s="75" t="s">
        <v>336</v>
      </c>
      <c r="H204" s="75"/>
    </row>
    <row r="205" spans="1:8" ht="69.75" customHeight="1" thickBot="1">
      <c r="A205" s="253"/>
      <c r="B205" s="45"/>
      <c r="C205" s="254"/>
      <c r="D205" s="255"/>
      <c r="E205" s="59"/>
      <c r="F205" s="59"/>
      <c r="G205" s="59"/>
      <c r="H205" s="59"/>
    </row>
    <row r="206" spans="1:8" ht="49.5" customHeight="1">
      <c r="A206" s="253"/>
      <c r="B206" s="65" t="s">
        <v>78</v>
      </c>
      <c r="C206" s="24" t="s">
        <v>181</v>
      </c>
      <c r="D206" s="12" t="s">
        <v>36</v>
      </c>
      <c r="E206" s="10">
        <v>2</v>
      </c>
      <c r="F206" s="10"/>
      <c r="G206" s="10"/>
      <c r="H206" s="10"/>
    </row>
    <row r="207" spans="1:8" ht="49.5" customHeight="1">
      <c r="A207" s="253"/>
      <c r="B207" s="66"/>
      <c r="C207" s="182" t="s">
        <v>43</v>
      </c>
      <c r="D207" s="14" t="s">
        <v>216</v>
      </c>
      <c r="E207" s="15">
        <v>1</v>
      </c>
      <c r="F207" s="15"/>
      <c r="G207" s="15"/>
      <c r="H207" s="15"/>
    </row>
    <row r="208" spans="1:8" ht="30" customHeight="1" thickBot="1">
      <c r="A208" s="253"/>
      <c r="B208" s="67"/>
      <c r="C208" s="19" t="s">
        <v>214</v>
      </c>
      <c r="D208" s="35" t="s">
        <v>14</v>
      </c>
      <c r="E208" s="30">
        <v>1</v>
      </c>
      <c r="F208" s="30"/>
      <c r="G208" s="30"/>
      <c r="H208" s="30"/>
    </row>
    <row r="209" spans="1:8" ht="49.5" customHeight="1">
      <c r="A209" s="253"/>
      <c r="B209" s="65" t="s">
        <v>79</v>
      </c>
      <c r="C209" s="209" t="s">
        <v>92</v>
      </c>
      <c r="D209" s="256" t="s">
        <v>15</v>
      </c>
      <c r="E209" s="32">
        <v>2</v>
      </c>
      <c r="F209" s="32"/>
      <c r="G209" s="248"/>
      <c r="H209" s="248"/>
    </row>
    <row r="210" spans="1:8" ht="30" customHeight="1">
      <c r="A210" s="253"/>
      <c r="B210" s="66"/>
      <c r="C210" s="257" t="s">
        <v>141</v>
      </c>
      <c r="D210" s="256" t="s">
        <v>16</v>
      </c>
      <c r="E210" s="32">
        <v>1</v>
      </c>
      <c r="F210" s="32"/>
      <c r="G210" s="248"/>
      <c r="H210" s="248"/>
    </row>
    <row r="211" spans="1:8" ht="49.5" customHeight="1">
      <c r="A211" s="253"/>
      <c r="B211" s="66"/>
      <c r="C211" s="182" t="s">
        <v>217</v>
      </c>
      <c r="D211" s="256" t="s">
        <v>218</v>
      </c>
      <c r="E211" s="32">
        <v>1</v>
      </c>
      <c r="F211" s="32"/>
      <c r="G211" s="248"/>
      <c r="H211" s="248"/>
    </row>
    <row r="212" spans="1:8" ht="39" thickBot="1">
      <c r="A212" s="253"/>
      <c r="B212" s="67"/>
      <c r="C212" s="258" t="s">
        <v>219</v>
      </c>
      <c r="D212" s="217" t="s">
        <v>380</v>
      </c>
      <c r="E212" s="187">
        <v>1</v>
      </c>
      <c r="F212" s="187"/>
      <c r="G212" s="259"/>
      <c r="H212" s="259"/>
    </row>
    <row r="213" spans="1:8" ht="30" customHeight="1">
      <c r="A213" s="253"/>
      <c r="B213" s="65" t="s">
        <v>80</v>
      </c>
      <c r="C213" s="53" t="s">
        <v>43</v>
      </c>
      <c r="D213" s="12" t="s">
        <v>381</v>
      </c>
      <c r="E213" s="10">
        <v>1</v>
      </c>
      <c r="F213" s="10"/>
      <c r="G213" s="10"/>
      <c r="H213" s="10"/>
    </row>
    <row r="214" spans="1:8" ht="30" customHeight="1">
      <c r="A214" s="253"/>
      <c r="B214" s="66"/>
      <c r="C214" s="51"/>
      <c r="D214" s="27" t="s">
        <v>382</v>
      </c>
      <c r="E214" s="15">
        <v>1</v>
      </c>
      <c r="F214" s="15"/>
      <c r="G214" s="15"/>
      <c r="H214" s="15"/>
    </row>
    <row r="215" spans="1:8" ht="49.5" customHeight="1">
      <c r="A215" s="253"/>
      <c r="B215" s="66"/>
      <c r="C215" s="52"/>
      <c r="D215" s="27" t="s">
        <v>17</v>
      </c>
      <c r="E215" s="15">
        <v>2</v>
      </c>
      <c r="F215" s="15"/>
      <c r="G215" s="15"/>
      <c r="H215" s="15"/>
    </row>
    <row r="216" spans="1:8" ht="51.75" thickBot="1">
      <c r="A216" s="253"/>
      <c r="B216" s="67"/>
      <c r="C216" s="19" t="s">
        <v>215</v>
      </c>
      <c r="D216" s="29" t="s">
        <v>383</v>
      </c>
      <c r="E216" s="30">
        <v>1</v>
      </c>
      <c r="F216" s="30"/>
      <c r="G216" s="30"/>
      <c r="H216" s="30"/>
    </row>
    <row r="217" spans="1:8" ht="49.5" customHeight="1" thickBot="1">
      <c r="A217" s="253"/>
      <c r="B217" s="23" t="s">
        <v>86</v>
      </c>
      <c r="C217" s="11" t="s">
        <v>43</v>
      </c>
      <c r="D217" s="225" t="s">
        <v>18</v>
      </c>
      <c r="E217" s="10">
        <v>1</v>
      </c>
      <c r="F217" s="226"/>
      <c r="G217" s="226"/>
      <c r="H217" s="226"/>
    </row>
    <row r="218" spans="1:8" ht="49.5" customHeight="1">
      <c r="A218" s="253"/>
      <c r="B218" s="65" t="s">
        <v>182</v>
      </c>
      <c r="C218" s="53" t="s">
        <v>183</v>
      </c>
      <c r="D218" s="12" t="s">
        <v>19</v>
      </c>
      <c r="E218" s="10">
        <v>1</v>
      </c>
      <c r="F218" s="10"/>
      <c r="G218" s="212"/>
      <c r="H218" s="212"/>
    </row>
    <row r="219" spans="1:8" ht="30" customHeight="1">
      <c r="A219" s="253"/>
      <c r="B219" s="66"/>
      <c r="C219" s="51"/>
      <c r="D219" s="27" t="s">
        <v>20</v>
      </c>
      <c r="E219" s="15">
        <v>1</v>
      </c>
      <c r="F219" s="15"/>
      <c r="G219" s="15"/>
      <c r="H219" s="15"/>
    </row>
    <row r="220" spans="1:8" ht="49.5" customHeight="1">
      <c r="A220" s="253"/>
      <c r="B220" s="66"/>
      <c r="C220" s="52"/>
      <c r="D220" s="27" t="s">
        <v>21</v>
      </c>
      <c r="E220" s="15">
        <v>2</v>
      </c>
      <c r="F220" s="15"/>
      <c r="G220" s="15"/>
      <c r="H220" s="15"/>
    </row>
    <row r="221" spans="1:8" ht="49.5" customHeight="1" thickBot="1">
      <c r="A221" s="253"/>
      <c r="B221" s="66"/>
      <c r="C221" s="17" t="s">
        <v>177</v>
      </c>
      <c r="D221" s="20" t="s">
        <v>384</v>
      </c>
      <c r="E221" s="21">
        <v>1</v>
      </c>
      <c r="F221" s="21"/>
      <c r="G221" s="21"/>
      <c r="H221" s="21"/>
    </row>
    <row r="222" spans="1:8" ht="51.75" customHeight="1" thickBot="1">
      <c r="A222" s="253"/>
      <c r="B222" s="249" t="s">
        <v>171</v>
      </c>
      <c r="C222" s="218" t="s">
        <v>356</v>
      </c>
      <c r="D222" s="55"/>
      <c r="E222" s="55"/>
      <c r="F222" s="55"/>
      <c r="G222" s="56"/>
      <c r="H222" s="171"/>
    </row>
    <row r="223" spans="1:8" ht="65.25" customHeight="1" thickBot="1">
      <c r="A223" s="253"/>
      <c r="B223" s="250"/>
      <c r="C223" s="251" t="s">
        <v>143</v>
      </c>
      <c r="D223" s="74"/>
      <c r="E223" s="37"/>
      <c r="F223" s="37"/>
      <c r="G223" s="37"/>
      <c r="H223" s="37"/>
    </row>
    <row r="224" spans="1:8" s="194" customFormat="1" ht="18.75" customHeight="1">
      <c r="A224" s="253"/>
      <c r="B224" s="47" t="s">
        <v>111</v>
      </c>
      <c r="C224" s="48"/>
      <c r="D224" s="49"/>
      <c r="E224" s="41">
        <f>SUM(E206:E221)</f>
        <v>20</v>
      </c>
      <c r="F224" s="41">
        <f>SUM(F207:F223)</f>
        <v>0</v>
      </c>
      <c r="G224" s="41">
        <f>SUM(G207:G223)</f>
        <v>0</v>
      </c>
      <c r="H224" s="41"/>
    </row>
    <row r="225" spans="1:8" s="194" customFormat="1" ht="79.5" customHeight="1" thickBot="1">
      <c r="A225" s="260"/>
      <c r="B225" s="38"/>
      <c r="C225" s="39"/>
      <c r="D225" s="40" t="s">
        <v>261</v>
      </c>
      <c r="E225" s="42"/>
      <c r="F225" s="42"/>
      <c r="G225" s="42"/>
      <c r="H225" s="42"/>
    </row>
    <row r="226" spans="1:8" s="85" customFormat="1" ht="19.5" customHeight="1" thickBot="1">
      <c r="A226" s="195"/>
      <c r="B226" s="196"/>
      <c r="C226" s="197"/>
      <c r="D226" s="198"/>
      <c r="E226" s="199"/>
      <c r="F226" s="199"/>
      <c r="G226" s="199"/>
      <c r="H226" s="199"/>
    </row>
    <row r="227" spans="1:8" ht="27" customHeight="1">
      <c r="A227" s="68" t="s">
        <v>63</v>
      </c>
      <c r="B227" s="156" t="s">
        <v>100</v>
      </c>
      <c r="C227" s="157"/>
      <c r="D227" s="157"/>
      <c r="E227" s="157"/>
      <c r="F227" s="157"/>
      <c r="G227" s="158"/>
      <c r="H227" s="171"/>
    </row>
    <row r="228" spans="1:8" ht="30" customHeight="1">
      <c r="A228" s="69"/>
      <c r="B228" s="43" t="s">
        <v>91</v>
      </c>
      <c r="C228" s="44"/>
      <c r="D228" s="59" t="s">
        <v>54</v>
      </c>
      <c r="E228" s="75" t="s">
        <v>52</v>
      </c>
      <c r="F228" s="75" t="s">
        <v>331</v>
      </c>
      <c r="G228" s="75" t="s">
        <v>336</v>
      </c>
      <c r="H228" s="75"/>
    </row>
    <row r="229" spans="1:8" ht="69.75" customHeight="1" thickBot="1">
      <c r="A229" s="69"/>
      <c r="B229" s="45"/>
      <c r="C229" s="46"/>
      <c r="D229" s="60"/>
      <c r="E229" s="59"/>
      <c r="F229" s="59"/>
      <c r="G229" s="59"/>
      <c r="H229" s="59"/>
    </row>
    <row r="230" spans="1:8" ht="30" customHeight="1">
      <c r="A230" s="69"/>
      <c r="B230" s="179" t="s">
        <v>221</v>
      </c>
      <c r="C230" s="53" t="s">
        <v>43</v>
      </c>
      <c r="D230" s="12" t="s">
        <v>118</v>
      </c>
      <c r="E230" s="10">
        <v>1</v>
      </c>
      <c r="F230" s="10"/>
      <c r="G230" s="10"/>
      <c r="H230" s="10"/>
    </row>
    <row r="231" spans="1:8" ht="30" customHeight="1">
      <c r="A231" s="69"/>
      <c r="B231" s="180"/>
      <c r="C231" s="51"/>
      <c r="D231" s="27" t="s">
        <v>117</v>
      </c>
      <c r="E231" s="15">
        <v>1</v>
      </c>
      <c r="F231" s="15"/>
      <c r="G231" s="15"/>
      <c r="H231" s="15"/>
    </row>
    <row r="232" spans="1:8" ht="49.5" customHeight="1">
      <c r="A232" s="69"/>
      <c r="B232" s="180"/>
      <c r="C232" s="50" t="s">
        <v>244</v>
      </c>
      <c r="D232" s="14" t="s">
        <v>144</v>
      </c>
      <c r="E232" s="15">
        <v>1</v>
      </c>
      <c r="F232" s="15"/>
      <c r="G232" s="15"/>
      <c r="H232" s="15"/>
    </row>
    <row r="233" spans="1:8" ht="49.5" customHeight="1">
      <c r="A233" s="69"/>
      <c r="B233" s="180"/>
      <c r="C233" s="51"/>
      <c r="D233" s="217" t="s">
        <v>220</v>
      </c>
      <c r="E233" s="187">
        <v>1</v>
      </c>
      <c r="F233" s="187"/>
      <c r="G233" s="187"/>
      <c r="H233" s="187"/>
    </row>
    <row r="234" spans="1:8" ht="30" customHeight="1">
      <c r="A234" s="69"/>
      <c r="B234" s="180"/>
      <c r="C234" s="51"/>
      <c r="D234" s="28" t="s">
        <v>22</v>
      </c>
      <c r="E234" s="15">
        <v>1</v>
      </c>
      <c r="F234" s="15"/>
      <c r="G234" s="15"/>
      <c r="H234" s="15"/>
    </row>
    <row r="235" spans="1:8" ht="30" customHeight="1" thickBot="1">
      <c r="A235" s="69"/>
      <c r="B235" s="180"/>
      <c r="C235" s="51"/>
      <c r="D235" s="28" t="s">
        <v>37</v>
      </c>
      <c r="E235" s="15">
        <v>1</v>
      </c>
      <c r="F235" s="15"/>
      <c r="G235" s="15"/>
      <c r="H235" s="15"/>
    </row>
    <row r="236" spans="1:8" ht="30" customHeight="1">
      <c r="A236" s="69"/>
      <c r="B236" s="65" t="s">
        <v>81</v>
      </c>
      <c r="C236" s="53" t="s">
        <v>211</v>
      </c>
      <c r="D236" s="261" t="s">
        <v>178</v>
      </c>
      <c r="E236" s="10">
        <v>1</v>
      </c>
      <c r="F236" s="10"/>
      <c r="G236" s="10"/>
      <c r="H236" s="10"/>
    </row>
    <row r="237" spans="1:8" ht="49.5" customHeight="1">
      <c r="A237" s="69"/>
      <c r="B237" s="66"/>
      <c r="C237" s="52"/>
      <c r="D237" s="256" t="s">
        <v>234</v>
      </c>
      <c r="E237" s="32">
        <v>1</v>
      </c>
      <c r="F237" s="32"/>
      <c r="G237" s="32"/>
      <c r="H237" s="32"/>
    </row>
    <row r="238" spans="1:8" ht="30" customHeight="1">
      <c r="A238" s="69"/>
      <c r="B238" s="66"/>
      <c r="C238" s="182" t="s">
        <v>212</v>
      </c>
      <c r="D238" s="256" t="s">
        <v>213</v>
      </c>
      <c r="E238" s="32">
        <v>1</v>
      </c>
      <c r="F238" s="32"/>
      <c r="G238" s="32"/>
      <c r="H238" s="32"/>
    </row>
    <row r="239" spans="1:8" ht="30" customHeight="1" thickBot="1">
      <c r="A239" s="69"/>
      <c r="B239" s="66"/>
      <c r="C239" s="8" t="s">
        <v>119</v>
      </c>
      <c r="D239" s="262" t="s">
        <v>162</v>
      </c>
      <c r="E239" s="187">
        <v>1</v>
      </c>
      <c r="F239" s="187"/>
      <c r="G239" s="187"/>
      <c r="H239" s="187"/>
    </row>
    <row r="240" spans="1:8" ht="51.75" customHeight="1" thickBot="1">
      <c r="A240" s="69"/>
      <c r="B240" s="249" t="s">
        <v>171</v>
      </c>
      <c r="C240" s="243" t="s">
        <v>356</v>
      </c>
      <c r="D240" s="55"/>
      <c r="E240" s="55"/>
      <c r="F240" s="55"/>
      <c r="G240" s="56"/>
      <c r="H240" s="171"/>
    </row>
    <row r="241" spans="1:8" ht="65.25" customHeight="1" thickBot="1">
      <c r="A241" s="69"/>
      <c r="B241" s="250"/>
      <c r="C241" s="251" t="s">
        <v>143</v>
      </c>
      <c r="D241" s="74"/>
      <c r="E241" s="37"/>
      <c r="F241" s="37"/>
      <c r="G241" s="37"/>
      <c r="H241" s="37"/>
    </row>
    <row r="242" spans="1:8" s="194" customFormat="1" ht="18.75" customHeight="1">
      <c r="A242" s="69"/>
      <c r="B242" s="47" t="s">
        <v>112</v>
      </c>
      <c r="C242" s="48"/>
      <c r="D242" s="49"/>
      <c r="E242" s="41">
        <f>SUM(E230:E239)</f>
        <v>10</v>
      </c>
      <c r="F242" s="41">
        <f>SUM(F230:F241)</f>
        <v>0</v>
      </c>
      <c r="G242" s="166">
        <f>SUM(G230:G241)</f>
        <v>0</v>
      </c>
      <c r="H242" s="166"/>
    </row>
    <row r="243" spans="1:8" s="194" customFormat="1" ht="79.5" customHeight="1" thickBot="1">
      <c r="A243" s="70"/>
      <c r="B243" s="38"/>
      <c r="C243" s="39"/>
      <c r="D243" s="40" t="s">
        <v>264</v>
      </c>
      <c r="E243" s="42"/>
      <c r="F243" s="42"/>
      <c r="G243" s="168"/>
      <c r="H243" s="168"/>
    </row>
    <row r="244" spans="1:8" s="85" customFormat="1" ht="19.5" customHeight="1" thickBot="1">
      <c r="A244" s="195"/>
      <c r="B244" s="196"/>
      <c r="C244" s="197"/>
      <c r="D244" s="198"/>
      <c r="E244" s="199"/>
      <c r="F244" s="199"/>
      <c r="G244" s="199"/>
      <c r="H244" s="199"/>
    </row>
    <row r="245" spans="1:8" ht="27" customHeight="1">
      <c r="A245" s="68" t="s">
        <v>62</v>
      </c>
      <c r="B245" s="156" t="s">
        <v>100</v>
      </c>
      <c r="C245" s="157"/>
      <c r="D245" s="157"/>
      <c r="E245" s="157"/>
      <c r="F245" s="157"/>
      <c r="G245" s="158"/>
      <c r="H245" s="171"/>
    </row>
    <row r="246" spans="1:8" ht="30" customHeight="1">
      <c r="A246" s="69"/>
      <c r="B246" s="43" t="s">
        <v>91</v>
      </c>
      <c r="C246" s="44"/>
      <c r="D246" s="59" t="s">
        <v>54</v>
      </c>
      <c r="E246" s="75" t="s">
        <v>52</v>
      </c>
      <c r="F246" s="75" t="s">
        <v>331</v>
      </c>
      <c r="G246" s="75" t="s">
        <v>336</v>
      </c>
      <c r="H246" s="75"/>
    </row>
    <row r="247" spans="1:8" ht="69.75" customHeight="1" thickBot="1">
      <c r="A247" s="69"/>
      <c r="B247" s="45"/>
      <c r="C247" s="46"/>
      <c r="D247" s="60"/>
      <c r="E247" s="59"/>
      <c r="F247" s="59"/>
      <c r="G247" s="59"/>
      <c r="H247" s="59"/>
    </row>
    <row r="248" spans="1:8" ht="63.75">
      <c r="A248" s="69"/>
      <c r="B248" s="65" t="s">
        <v>82</v>
      </c>
      <c r="C248" s="53" t="s">
        <v>246</v>
      </c>
      <c r="D248" s="12" t="s">
        <v>385</v>
      </c>
      <c r="E248" s="10">
        <v>2</v>
      </c>
      <c r="F248" s="10"/>
      <c r="G248" s="10"/>
      <c r="H248" s="10"/>
    </row>
    <row r="249" spans="1:8" ht="30" customHeight="1">
      <c r="A249" s="69"/>
      <c r="B249" s="66"/>
      <c r="C249" s="51"/>
      <c r="D249" s="31" t="s">
        <v>188</v>
      </c>
      <c r="E249" s="32">
        <v>1</v>
      </c>
      <c r="F249" s="32"/>
      <c r="G249" s="32"/>
      <c r="H249" s="32"/>
    </row>
    <row r="250" spans="1:8" ht="49.5" customHeight="1">
      <c r="A250" s="69"/>
      <c r="B250" s="66"/>
      <c r="C250" s="51"/>
      <c r="D250" s="31" t="s">
        <v>189</v>
      </c>
      <c r="E250" s="32">
        <v>1</v>
      </c>
      <c r="F250" s="32"/>
      <c r="G250" s="32"/>
      <c r="H250" s="32"/>
    </row>
    <row r="251" spans="1:8" ht="50.25" customHeight="1">
      <c r="A251" s="69"/>
      <c r="B251" s="66"/>
      <c r="C251" s="51"/>
      <c r="D251" s="31" t="s">
        <v>38</v>
      </c>
      <c r="E251" s="32">
        <v>1</v>
      </c>
      <c r="F251" s="32"/>
      <c r="G251" s="32"/>
      <c r="H251" s="32"/>
    </row>
    <row r="252" spans="1:8" ht="49.5" customHeight="1">
      <c r="A252" s="69"/>
      <c r="B252" s="66"/>
      <c r="C252" s="52"/>
      <c r="D252" s="31" t="s">
        <v>179</v>
      </c>
      <c r="E252" s="32">
        <v>1</v>
      </c>
      <c r="F252" s="32"/>
      <c r="G252" s="32"/>
      <c r="H252" s="32"/>
    </row>
    <row r="253" spans="1:8" ht="49.5" customHeight="1">
      <c r="A253" s="69"/>
      <c r="B253" s="66"/>
      <c r="C253" s="229" t="s">
        <v>240</v>
      </c>
      <c r="D253" s="14" t="s">
        <v>187</v>
      </c>
      <c r="E253" s="15">
        <v>2</v>
      </c>
      <c r="F253" s="15"/>
      <c r="G253" s="15"/>
      <c r="H253" s="15"/>
    </row>
    <row r="254" spans="1:8" ht="49.5" customHeight="1">
      <c r="A254" s="69"/>
      <c r="B254" s="66"/>
      <c r="C254" s="229"/>
      <c r="D254" s="14" t="s">
        <v>386</v>
      </c>
      <c r="E254" s="15">
        <v>1</v>
      </c>
      <c r="F254" s="15"/>
      <c r="G254" s="15"/>
      <c r="H254" s="15"/>
    </row>
    <row r="255" spans="1:8" ht="49.5" customHeight="1">
      <c r="A255" s="69"/>
      <c r="B255" s="66"/>
      <c r="C255" s="50"/>
      <c r="D255" s="20" t="s">
        <v>332</v>
      </c>
      <c r="E255" s="21">
        <v>1</v>
      </c>
      <c r="F255" s="21"/>
      <c r="G255" s="21"/>
      <c r="H255" s="21"/>
    </row>
    <row r="256" spans="1:8" ht="30" customHeight="1" thickBot="1">
      <c r="A256" s="69"/>
      <c r="B256" s="66"/>
      <c r="C256" s="50"/>
      <c r="D256" s="20" t="s">
        <v>23</v>
      </c>
      <c r="E256" s="21">
        <v>1</v>
      </c>
      <c r="F256" s="21"/>
      <c r="G256" s="21"/>
      <c r="H256" s="21"/>
    </row>
    <row r="257" spans="1:8" ht="30" customHeight="1">
      <c r="A257" s="69"/>
      <c r="B257" s="183" t="s">
        <v>84</v>
      </c>
      <c r="C257" s="53" t="s">
        <v>115</v>
      </c>
      <c r="D257" s="12" t="s">
        <v>239</v>
      </c>
      <c r="E257" s="10">
        <v>1</v>
      </c>
      <c r="F257" s="10"/>
      <c r="G257" s="10"/>
      <c r="H257" s="10"/>
    </row>
    <row r="258" spans="1:8" ht="49.5" customHeight="1">
      <c r="A258" s="69"/>
      <c r="B258" s="63"/>
      <c r="C258" s="51"/>
      <c r="D258" s="14" t="s">
        <v>333</v>
      </c>
      <c r="E258" s="15">
        <v>1</v>
      </c>
      <c r="F258" s="15"/>
      <c r="G258" s="15"/>
      <c r="H258" s="15"/>
    </row>
    <row r="259" spans="1:8" ht="30" customHeight="1">
      <c r="A259" s="69"/>
      <c r="B259" s="63"/>
      <c r="C259" s="51"/>
      <c r="D259" s="14" t="s">
        <v>205</v>
      </c>
      <c r="E259" s="15">
        <v>1</v>
      </c>
      <c r="F259" s="15"/>
      <c r="G259" s="15"/>
      <c r="H259" s="15"/>
    </row>
    <row r="260" spans="1:8" ht="30" customHeight="1">
      <c r="A260" s="69"/>
      <c r="B260" s="63"/>
      <c r="C260" s="51"/>
      <c r="D260" s="14" t="s">
        <v>235</v>
      </c>
      <c r="E260" s="15">
        <v>1</v>
      </c>
      <c r="F260" s="15"/>
      <c r="G260" s="15"/>
      <c r="H260" s="15"/>
    </row>
    <row r="261" spans="1:8" ht="30" customHeight="1">
      <c r="A261" s="69"/>
      <c r="B261" s="63"/>
      <c r="C261" s="50" t="s">
        <v>116</v>
      </c>
      <c r="D261" s="14" t="s">
        <v>24</v>
      </c>
      <c r="E261" s="32">
        <v>1</v>
      </c>
      <c r="F261" s="32"/>
      <c r="G261" s="32"/>
      <c r="H261" s="32"/>
    </row>
    <row r="262" spans="1:8" ht="30" customHeight="1">
      <c r="A262" s="69"/>
      <c r="B262" s="63"/>
      <c r="C262" s="52"/>
      <c r="D262" s="14" t="s">
        <v>25</v>
      </c>
      <c r="E262" s="15">
        <v>1</v>
      </c>
      <c r="F262" s="15"/>
      <c r="G262" s="15"/>
      <c r="H262" s="15"/>
    </row>
    <row r="263" spans="1:8" ht="49.5" customHeight="1" thickBot="1">
      <c r="A263" s="69"/>
      <c r="B263" s="64"/>
      <c r="C263" s="33" t="s">
        <v>232</v>
      </c>
      <c r="D263" s="14" t="s">
        <v>334</v>
      </c>
      <c r="E263" s="15">
        <v>1</v>
      </c>
      <c r="F263" s="15"/>
      <c r="G263" s="15"/>
      <c r="H263" s="15"/>
    </row>
    <row r="264" spans="1:8" ht="49.5" customHeight="1">
      <c r="A264" s="69"/>
      <c r="B264" s="179" t="s">
        <v>83</v>
      </c>
      <c r="C264" s="53" t="s">
        <v>231</v>
      </c>
      <c r="D264" s="12" t="s">
        <v>26</v>
      </c>
      <c r="E264" s="10">
        <v>1</v>
      </c>
      <c r="F264" s="10"/>
      <c r="G264" s="13"/>
      <c r="H264" s="13"/>
    </row>
    <row r="265" spans="1:8" ht="49.5" customHeight="1" thickBot="1">
      <c r="A265" s="69"/>
      <c r="B265" s="180"/>
      <c r="C265" s="51"/>
      <c r="D265" s="217" t="s">
        <v>27</v>
      </c>
      <c r="E265" s="187">
        <v>1</v>
      </c>
      <c r="F265" s="187"/>
      <c r="G265" s="259"/>
      <c r="H265" s="259"/>
    </row>
    <row r="266" spans="1:8" ht="51.75" customHeight="1" thickBot="1">
      <c r="A266" s="69"/>
      <c r="B266" s="249" t="s">
        <v>171</v>
      </c>
      <c r="C266" s="218" t="s">
        <v>356</v>
      </c>
      <c r="D266" s="55"/>
      <c r="E266" s="55"/>
      <c r="F266" s="55"/>
      <c r="G266" s="56"/>
      <c r="H266" s="171"/>
    </row>
    <row r="267" spans="1:8" ht="65.25" customHeight="1" thickBot="1">
      <c r="A267" s="69"/>
      <c r="B267" s="250"/>
      <c r="C267" s="263" t="s">
        <v>143</v>
      </c>
      <c r="D267" s="264"/>
      <c r="E267" s="37"/>
      <c r="F267" s="37"/>
      <c r="G267" s="37"/>
      <c r="H267" s="37"/>
    </row>
    <row r="268" spans="1:8" s="194" customFormat="1" ht="18.75" customHeight="1">
      <c r="A268" s="69"/>
      <c r="B268" s="47" t="s">
        <v>113</v>
      </c>
      <c r="C268" s="48"/>
      <c r="D268" s="48"/>
      <c r="E268" s="41">
        <f>SUM(E248:E265)</f>
        <v>20</v>
      </c>
      <c r="F268" s="41">
        <f>SUM(F248:F267)</f>
        <v>0</v>
      </c>
      <c r="G268" s="166">
        <f>SUM(G248:G267)</f>
        <v>0</v>
      </c>
      <c r="H268" s="166"/>
    </row>
    <row r="269" spans="1:8" s="194" customFormat="1" ht="79.5" customHeight="1" thickBot="1">
      <c r="A269" s="70"/>
      <c r="B269" s="38"/>
      <c r="C269" s="39"/>
      <c r="D269" s="40" t="s">
        <v>261</v>
      </c>
      <c r="E269" s="42"/>
      <c r="F269" s="42"/>
      <c r="G269" s="168"/>
      <c r="H269" s="168"/>
    </row>
    <row r="270" spans="3:8" ht="12.75">
      <c r="C270" s="174"/>
      <c r="D270" s="265"/>
      <c r="E270" s="266"/>
      <c r="F270" s="266"/>
      <c r="G270" s="266"/>
      <c r="H270" s="266"/>
    </row>
    <row r="271" spans="3:8" ht="12.75">
      <c r="C271" s="174"/>
      <c r="D271" s="265"/>
      <c r="E271" s="266"/>
      <c r="F271" s="266"/>
      <c r="G271" s="266"/>
      <c r="H271" s="266"/>
    </row>
    <row r="272" spans="3:8" ht="12.75">
      <c r="C272" s="174"/>
      <c r="D272" s="267"/>
      <c r="E272" s="268"/>
      <c r="F272" s="268"/>
      <c r="G272" s="268"/>
      <c r="H272" s="268"/>
    </row>
    <row r="273" spans="3:8" ht="12.75">
      <c r="C273" s="174"/>
      <c r="D273" s="265"/>
      <c r="E273" s="266"/>
      <c r="F273" s="268"/>
      <c r="G273" s="268"/>
      <c r="H273" s="268"/>
    </row>
    <row r="274" spans="3:8" ht="12.75">
      <c r="C274" s="174"/>
      <c r="D274" s="265"/>
      <c r="E274" s="266"/>
      <c r="F274" s="266"/>
      <c r="G274" s="266"/>
      <c r="H274" s="266"/>
    </row>
    <row r="275" spans="3:8" ht="12.75">
      <c r="C275" s="174"/>
      <c r="D275" s="265"/>
      <c r="E275" s="266"/>
      <c r="F275" s="266"/>
      <c r="G275" s="266"/>
      <c r="H275" s="266"/>
    </row>
    <row r="276" spans="3:8" ht="12.75">
      <c r="C276" s="174"/>
      <c r="D276" s="265"/>
      <c r="E276" s="266"/>
      <c r="F276" s="266"/>
      <c r="G276" s="266"/>
      <c r="H276" s="266"/>
    </row>
    <row r="277" spans="3:8" ht="12.75">
      <c r="C277" s="174"/>
      <c r="D277" s="265"/>
      <c r="E277" s="266"/>
      <c r="F277" s="266"/>
      <c r="G277" s="266"/>
      <c r="H277" s="266"/>
    </row>
    <row r="319" spans="3:8" ht="12.75">
      <c r="C319" s="174"/>
      <c r="D319" s="265"/>
      <c r="E319" s="266"/>
      <c r="F319" s="266"/>
      <c r="G319" s="266"/>
      <c r="H319" s="266"/>
    </row>
    <row r="320" spans="3:8" ht="12.75">
      <c r="C320" s="174"/>
      <c r="D320" s="265"/>
      <c r="E320" s="266"/>
      <c r="F320" s="266"/>
      <c r="G320" s="266"/>
      <c r="H320" s="266"/>
    </row>
    <row r="321" spans="3:8" ht="12.75">
      <c r="C321" s="174"/>
      <c r="D321" s="265"/>
      <c r="E321" s="266"/>
      <c r="F321" s="266"/>
      <c r="G321" s="266"/>
      <c r="H321" s="266"/>
    </row>
    <row r="322" spans="3:8" ht="12.75">
      <c r="C322" s="174"/>
      <c r="D322" s="265"/>
      <c r="E322" s="266"/>
      <c r="F322" s="266"/>
      <c r="G322" s="266"/>
      <c r="H322" s="266"/>
    </row>
    <row r="323" spans="3:8" ht="12.75">
      <c r="C323" s="174"/>
      <c r="D323" s="265"/>
      <c r="E323" s="266"/>
      <c r="F323" s="266"/>
      <c r="G323" s="266"/>
      <c r="H323" s="266"/>
    </row>
    <row r="324" spans="3:8" ht="12.75">
      <c r="C324" s="174"/>
      <c r="D324" s="265"/>
      <c r="E324" s="266"/>
      <c r="F324" s="266"/>
      <c r="G324" s="266"/>
      <c r="H324" s="266"/>
    </row>
    <row r="325" spans="3:8" ht="12.75">
      <c r="C325" s="174"/>
      <c r="D325" s="265"/>
      <c r="E325" s="266"/>
      <c r="F325" s="266"/>
      <c r="G325" s="266"/>
      <c r="H325" s="266"/>
    </row>
    <row r="326" spans="3:8" ht="12.75">
      <c r="C326" s="174"/>
      <c r="D326" s="265"/>
      <c r="E326" s="266"/>
      <c r="F326" s="266"/>
      <c r="G326" s="266"/>
      <c r="H326" s="266"/>
    </row>
    <row r="327" spans="3:8" ht="12.75">
      <c r="C327" s="174"/>
      <c r="D327" s="265"/>
      <c r="E327" s="266"/>
      <c r="F327" s="266"/>
      <c r="G327" s="266"/>
      <c r="H327" s="266"/>
    </row>
    <row r="328" spans="3:8" ht="12.75">
      <c r="C328" s="174"/>
      <c r="D328" s="265"/>
      <c r="E328" s="266"/>
      <c r="F328" s="266"/>
      <c r="G328" s="266"/>
      <c r="H328" s="266"/>
    </row>
    <row r="329" spans="3:8" ht="12.75">
      <c r="C329" s="174"/>
      <c r="D329" s="265"/>
      <c r="E329" s="266"/>
      <c r="F329" s="266"/>
      <c r="G329" s="266"/>
      <c r="H329" s="266"/>
    </row>
    <row r="330" spans="3:8" ht="12.75">
      <c r="C330" s="174"/>
      <c r="D330" s="265"/>
      <c r="E330" s="266"/>
      <c r="F330" s="266"/>
      <c r="G330" s="266"/>
      <c r="H330" s="266"/>
    </row>
    <row r="331" spans="3:8" ht="12.75">
      <c r="C331" s="174"/>
      <c r="D331" s="265"/>
      <c r="E331" s="266"/>
      <c r="F331" s="266"/>
      <c r="G331" s="266"/>
      <c r="H331" s="266"/>
    </row>
    <row r="332" spans="3:8" ht="12.75">
      <c r="C332" s="174"/>
      <c r="D332" s="265"/>
      <c r="E332" s="266"/>
      <c r="F332" s="266"/>
      <c r="G332" s="266"/>
      <c r="H332" s="266"/>
    </row>
    <row r="333" spans="3:8" ht="12.75">
      <c r="C333" s="174"/>
      <c r="D333" s="265"/>
      <c r="E333" s="266"/>
      <c r="F333" s="266"/>
      <c r="G333" s="266"/>
      <c r="H333" s="266"/>
    </row>
    <row r="334" spans="3:8" ht="12.75">
      <c r="C334" s="174"/>
      <c r="D334" s="265"/>
      <c r="E334" s="266"/>
      <c r="F334" s="266"/>
      <c r="G334" s="266"/>
      <c r="H334" s="266"/>
    </row>
    <row r="335" spans="3:8" ht="12.75">
      <c r="C335" s="174"/>
      <c r="D335" s="265"/>
      <c r="E335" s="266"/>
      <c r="F335" s="266"/>
      <c r="G335" s="266"/>
      <c r="H335" s="266"/>
    </row>
    <row r="336" spans="3:8" ht="12.75">
      <c r="C336" s="174"/>
      <c r="D336" s="265"/>
      <c r="E336" s="266"/>
      <c r="F336" s="266"/>
      <c r="G336" s="266"/>
      <c r="H336" s="266"/>
    </row>
    <row r="337" spans="3:8" ht="12.75">
      <c r="C337" s="174"/>
      <c r="D337" s="265"/>
      <c r="E337" s="266"/>
      <c r="F337" s="266"/>
      <c r="G337" s="266"/>
      <c r="H337" s="266"/>
    </row>
    <row r="338" spans="3:8" ht="12.75">
      <c r="C338" s="174"/>
      <c r="D338" s="265"/>
      <c r="E338" s="266"/>
      <c r="F338" s="266"/>
      <c r="G338" s="266"/>
      <c r="H338" s="266"/>
    </row>
    <row r="339" spans="3:8" ht="12.75">
      <c r="C339" s="174"/>
      <c r="D339" s="265"/>
      <c r="E339" s="266"/>
      <c r="F339" s="266"/>
      <c r="G339" s="266"/>
      <c r="H339" s="266"/>
    </row>
    <row r="340" spans="3:8" ht="12.75">
      <c r="C340" s="174"/>
      <c r="D340" s="265"/>
      <c r="E340" s="266"/>
      <c r="F340" s="266"/>
      <c r="G340" s="266"/>
      <c r="H340" s="266"/>
    </row>
    <row r="341" spans="3:8" ht="12.75">
      <c r="C341" s="174"/>
      <c r="D341" s="265"/>
      <c r="E341" s="266"/>
      <c r="F341" s="266"/>
      <c r="G341" s="266"/>
      <c r="H341" s="266"/>
    </row>
    <row r="342" spans="3:8" ht="12.75">
      <c r="C342" s="174"/>
      <c r="D342" s="265"/>
      <c r="E342" s="266"/>
      <c r="F342" s="266"/>
      <c r="G342" s="266"/>
      <c r="H342" s="266"/>
    </row>
    <row r="343" spans="3:8" ht="12.75">
      <c r="C343" s="174"/>
      <c r="D343" s="265"/>
      <c r="E343" s="266"/>
      <c r="F343" s="266"/>
      <c r="G343" s="266"/>
      <c r="H343" s="266"/>
    </row>
    <row r="344" spans="3:8" ht="12.75">
      <c r="C344" s="174"/>
      <c r="D344" s="265"/>
      <c r="E344" s="266"/>
      <c r="F344" s="266"/>
      <c r="G344" s="266"/>
      <c r="H344" s="266"/>
    </row>
    <row r="345" spans="3:8" ht="12.75">
      <c r="C345" s="174"/>
      <c r="D345" s="265"/>
      <c r="E345" s="266"/>
      <c r="F345" s="266"/>
      <c r="G345" s="266"/>
      <c r="H345" s="266"/>
    </row>
    <row r="346" spans="3:8" ht="12.75">
      <c r="C346" s="174"/>
      <c r="D346" s="265"/>
      <c r="E346" s="266"/>
      <c r="F346" s="266"/>
      <c r="G346" s="266"/>
      <c r="H346" s="266"/>
    </row>
    <row r="347" spans="3:8" ht="12.75">
      <c r="C347" s="174"/>
      <c r="D347" s="265"/>
      <c r="E347" s="266"/>
      <c r="F347" s="266"/>
      <c r="G347" s="266"/>
      <c r="H347" s="266"/>
    </row>
    <row r="348" spans="3:8" ht="12.75">
      <c r="C348" s="174"/>
      <c r="D348" s="265"/>
      <c r="E348" s="266"/>
      <c r="F348" s="266"/>
      <c r="G348" s="266"/>
      <c r="H348" s="266"/>
    </row>
    <row r="349" spans="3:8" ht="12.75">
      <c r="C349" s="174"/>
      <c r="D349" s="265"/>
      <c r="E349" s="266"/>
      <c r="F349" s="266"/>
      <c r="G349" s="266"/>
      <c r="H349" s="266"/>
    </row>
    <row r="350" spans="3:8" ht="12.75">
      <c r="C350" s="174"/>
      <c r="D350" s="265"/>
      <c r="E350" s="266"/>
      <c r="F350" s="266"/>
      <c r="G350" s="266"/>
      <c r="H350" s="266"/>
    </row>
    <row r="351" spans="3:8" ht="12.75">
      <c r="C351" s="174"/>
      <c r="D351" s="265"/>
      <c r="E351" s="266"/>
      <c r="F351" s="266"/>
      <c r="G351" s="266"/>
      <c r="H351" s="266"/>
    </row>
    <row r="352" spans="3:8" ht="12.75">
      <c r="C352" s="174"/>
      <c r="D352" s="265"/>
      <c r="E352" s="266"/>
      <c r="F352" s="266"/>
      <c r="G352" s="266"/>
      <c r="H352" s="266"/>
    </row>
    <row r="353" spans="3:8" ht="12.75">
      <c r="C353" s="174"/>
      <c r="D353" s="265"/>
      <c r="E353" s="266"/>
      <c r="F353" s="266"/>
      <c r="G353" s="266"/>
      <c r="H353" s="266"/>
    </row>
    <row r="354" spans="3:8" ht="12.75">
      <c r="C354" s="174"/>
      <c r="D354" s="265"/>
      <c r="E354" s="266"/>
      <c r="F354" s="266"/>
      <c r="G354" s="266"/>
      <c r="H354" s="266"/>
    </row>
    <row r="355" spans="3:8" ht="12.75">
      <c r="C355" s="174"/>
      <c r="D355" s="265"/>
      <c r="E355" s="266"/>
      <c r="F355" s="266"/>
      <c r="G355" s="266"/>
      <c r="H355" s="266"/>
    </row>
    <row r="356" spans="3:8" ht="12.75">
      <c r="C356" s="174"/>
      <c r="D356" s="265"/>
      <c r="E356" s="266"/>
      <c r="F356" s="266"/>
      <c r="G356" s="266"/>
      <c r="H356" s="266"/>
    </row>
    <row r="357" spans="3:8" ht="12.75">
      <c r="C357" s="174"/>
      <c r="D357" s="265"/>
      <c r="E357" s="266"/>
      <c r="F357" s="266"/>
      <c r="G357" s="266"/>
      <c r="H357" s="266"/>
    </row>
    <row r="358" spans="3:8" ht="12.75">
      <c r="C358" s="174"/>
      <c r="D358" s="265"/>
      <c r="E358" s="266"/>
      <c r="F358" s="266"/>
      <c r="G358" s="266"/>
      <c r="H358" s="266"/>
    </row>
    <row r="359" spans="3:8" ht="12.75">
      <c r="C359" s="174"/>
      <c r="D359" s="265"/>
      <c r="E359" s="266"/>
      <c r="F359" s="266"/>
      <c r="G359" s="266"/>
      <c r="H359" s="266"/>
    </row>
    <row r="360" spans="3:8" ht="12.75">
      <c r="C360" s="174"/>
      <c r="D360" s="265"/>
      <c r="E360" s="266"/>
      <c r="F360" s="266"/>
      <c r="G360" s="266"/>
      <c r="H360" s="266"/>
    </row>
    <row r="361" spans="3:8" ht="12.75">
      <c r="C361" s="174"/>
      <c r="D361" s="265"/>
      <c r="E361" s="266"/>
      <c r="F361" s="266"/>
      <c r="G361" s="266"/>
      <c r="H361" s="266"/>
    </row>
    <row r="362" spans="3:8" ht="12.75">
      <c r="C362" s="174"/>
      <c r="D362" s="265"/>
      <c r="E362" s="266"/>
      <c r="F362" s="266"/>
      <c r="G362" s="266"/>
      <c r="H362" s="266"/>
    </row>
    <row r="363" spans="3:8" ht="12.75">
      <c r="C363" s="174"/>
      <c r="D363" s="265"/>
      <c r="E363" s="266"/>
      <c r="F363" s="266"/>
      <c r="G363" s="266"/>
      <c r="H363" s="266"/>
    </row>
    <row r="364" spans="3:8" ht="12.75">
      <c r="C364" s="174"/>
      <c r="D364" s="265"/>
      <c r="E364" s="266"/>
      <c r="F364" s="266"/>
      <c r="G364" s="266"/>
      <c r="H364" s="266"/>
    </row>
    <row r="365" spans="3:8" ht="12.75">
      <c r="C365" s="174"/>
      <c r="D365" s="265"/>
      <c r="E365" s="266"/>
      <c r="F365" s="266"/>
      <c r="G365" s="266"/>
      <c r="H365" s="266"/>
    </row>
    <row r="366" spans="3:8" ht="12.75">
      <c r="C366" s="174"/>
      <c r="D366" s="265"/>
      <c r="E366" s="266"/>
      <c r="F366" s="266"/>
      <c r="G366" s="266"/>
      <c r="H366" s="266"/>
    </row>
    <row r="367" spans="3:8" ht="12.75">
      <c r="C367" s="174"/>
      <c r="D367" s="265"/>
      <c r="E367" s="266"/>
      <c r="F367" s="266"/>
      <c r="G367" s="266"/>
      <c r="H367" s="266"/>
    </row>
    <row r="368" spans="3:8" ht="12.75">
      <c r="C368" s="174"/>
      <c r="D368" s="265"/>
      <c r="E368" s="266"/>
      <c r="F368" s="266"/>
      <c r="G368" s="266"/>
      <c r="H368" s="266"/>
    </row>
    <row r="369" spans="3:8" ht="12.75">
      <c r="C369" s="174"/>
      <c r="D369" s="265"/>
      <c r="E369" s="266"/>
      <c r="F369" s="266"/>
      <c r="G369" s="266"/>
      <c r="H369" s="266"/>
    </row>
    <row r="370" spans="3:8" ht="12.75">
      <c r="C370" s="174"/>
      <c r="D370" s="265"/>
      <c r="E370" s="266"/>
      <c r="F370" s="266"/>
      <c r="G370" s="266"/>
      <c r="H370" s="266"/>
    </row>
    <row r="371" spans="3:8" ht="12.75">
      <c r="C371" s="174"/>
      <c r="D371" s="265"/>
      <c r="E371" s="266"/>
      <c r="F371" s="266"/>
      <c r="G371" s="266"/>
      <c r="H371" s="266"/>
    </row>
    <row r="372" spans="3:8" ht="12.75">
      <c r="C372" s="174"/>
      <c r="D372" s="265"/>
      <c r="E372" s="266"/>
      <c r="F372" s="266"/>
      <c r="G372" s="266"/>
      <c r="H372" s="266"/>
    </row>
    <row r="373" spans="3:8" ht="12.75">
      <c r="C373" s="174"/>
      <c r="D373" s="265"/>
      <c r="E373" s="266"/>
      <c r="F373" s="266"/>
      <c r="G373" s="266"/>
      <c r="H373" s="266"/>
    </row>
    <row r="374" spans="3:8" ht="12.75">
      <c r="C374" s="174"/>
      <c r="D374" s="265"/>
      <c r="E374" s="266"/>
      <c r="F374" s="266"/>
      <c r="G374" s="266"/>
      <c r="H374" s="266"/>
    </row>
    <row r="375" spans="3:8" ht="12.75">
      <c r="C375" s="174"/>
      <c r="D375" s="265"/>
      <c r="E375" s="266"/>
      <c r="F375" s="266"/>
      <c r="G375" s="266"/>
      <c r="H375" s="266"/>
    </row>
    <row r="376" spans="3:8" ht="12.75">
      <c r="C376" s="174"/>
      <c r="D376" s="265"/>
      <c r="E376" s="266"/>
      <c r="F376" s="266"/>
      <c r="G376" s="266"/>
      <c r="H376" s="266"/>
    </row>
    <row r="377" spans="3:8" ht="12.75">
      <c r="C377" s="174"/>
      <c r="D377" s="265"/>
      <c r="E377" s="266"/>
      <c r="F377" s="266"/>
      <c r="G377" s="266"/>
      <c r="H377" s="266"/>
    </row>
    <row r="378" spans="3:8" ht="12.75">
      <c r="C378" s="174"/>
      <c r="D378" s="265"/>
      <c r="E378" s="266"/>
      <c r="F378" s="266"/>
      <c r="G378" s="266"/>
      <c r="H378" s="266"/>
    </row>
    <row r="379" spans="3:8" ht="12.75">
      <c r="C379" s="174"/>
      <c r="D379" s="265"/>
      <c r="E379" s="266"/>
      <c r="F379" s="266"/>
      <c r="G379" s="266"/>
      <c r="H379" s="266"/>
    </row>
    <row r="380" spans="3:8" ht="12.75">
      <c r="C380" s="174"/>
      <c r="D380" s="265"/>
      <c r="E380" s="266"/>
      <c r="F380" s="266"/>
      <c r="G380" s="266"/>
      <c r="H380" s="266"/>
    </row>
    <row r="381" spans="3:8" ht="12.75">
      <c r="C381" s="174"/>
      <c r="D381" s="265"/>
      <c r="E381" s="266"/>
      <c r="F381" s="266"/>
      <c r="G381" s="266"/>
      <c r="H381" s="266"/>
    </row>
    <row r="382" spans="3:8" ht="12.75">
      <c r="C382" s="174"/>
      <c r="D382" s="265"/>
      <c r="E382" s="266"/>
      <c r="F382" s="266"/>
      <c r="G382" s="266"/>
      <c r="H382" s="266"/>
    </row>
    <row r="383" spans="3:8" ht="12.75">
      <c r="C383" s="174"/>
      <c r="D383" s="265"/>
      <c r="E383" s="266"/>
      <c r="F383" s="266"/>
      <c r="G383" s="266"/>
      <c r="H383" s="266"/>
    </row>
    <row r="384" spans="3:8" ht="12.75">
      <c r="C384" s="174"/>
      <c r="D384" s="265"/>
      <c r="E384" s="266"/>
      <c r="F384" s="266"/>
      <c r="G384" s="266"/>
      <c r="H384" s="266"/>
    </row>
    <row r="385" spans="3:8" ht="12.75">
      <c r="C385" s="174"/>
      <c r="D385" s="265"/>
      <c r="E385" s="266"/>
      <c r="F385" s="266"/>
      <c r="G385" s="266"/>
      <c r="H385" s="266"/>
    </row>
    <row r="386" spans="3:8" ht="12.75">
      <c r="C386" s="174"/>
      <c r="D386" s="265"/>
      <c r="E386" s="266"/>
      <c r="F386" s="266"/>
      <c r="G386" s="266"/>
      <c r="H386" s="266"/>
    </row>
    <row r="387" spans="3:8" ht="12.75">
      <c r="C387" s="174"/>
      <c r="D387" s="265"/>
      <c r="E387" s="266"/>
      <c r="F387" s="266"/>
      <c r="G387" s="266"/>
      <c r="H387" s="266"/>
    </row>
    <row r="388" spans="3:8" ht="12.75">
      <c r="C388" s="174"/>
      <c r="D388" s="265"/>
      <c r="E388" s="266"/>
      <c r="F388" s="266"/>
      <c r="G388" s="266"/>
      <c r="H388" s="266"/>
    </row>
    <row r="389" spans="3:8" ht="12.75">
      <c r="C389" s="174"/>
      <c r="D389" s="265"/>
      <c r="E389" s="266"/>
      <c r="F389" s="266"/>
      <c r="G389" s="266"/>
      <c r="H389" s="266"/>
    </row>
    <row r="390" spans="3:8" ht="12.75">
      <c r="C390" s="174"/>
      <c r="D390" s="265"/>
      <c r="E390" s="266"/>
      <c r="F390" s="266"/>
      <c r="G390" s="266"/>
      <c r="H390" s="266"/>
    </row>
    <row r="391" spans="3:8" ht="12.75">
      <c r="C391" s="174"/>
      <c r="D391" s="265"/>
      <c r="E391" s="266"/>
      <c r="F391" s="266"/>
      <c r="G391" s="266"/>
      <c r="H391" s="266"/>
    </row>
    <row r="392" spans="3:8" ht="12.75">
      <c r="C392" s="174"/>
      <c r="D392" s="265"/>
      <c r="E392" s="266"/>
      <c r="F392" s="266"/>
      <c r="G392" s="266"/>
      <c r="H392" s="266"/>
    </row>
    <row r="393" spans="3:8" ht="12.75">
      <c r="C393" s="174"/>
      <c r="D393" s="265"/>
      <c r="E393" s="266"/>
      <c r="F393" s="266"/>
      <c r="G393" s="266"/>
      <c r="H393" s="266"/>
    </row>
    <row r="394" spans="3:8" ht="12.75">
      <c r="C394" s="174"/>
      <c r="D394" s="265"/>
      <c r="E394" s="266"/>
      <c r="F394" s="266"/>
      <c r="G394" s="266"/>
      <c r="H394" s="266"/>
    </row>
    <row r="395" spans="3:8" ht="12.75">
      <c r="C395" s="174"/>
      <c r="D395" s="265"/>
      <c r="E395" s="266"/>
      <c r="F395" s="266"/>
      <c r="G395" s="266"/>
      <c r="H395" s="266"/>
    </row>
    <row r="396" spans="3:8" ht="12.75">
      <c r="C396" s="174"/>
      <c r="D396" s="265"/>
      <c r="E396" s="266"/>
      <c r="F396" s="266"/>
      <c r="G396" s="266"/>
      <c r="H396" s="266"/>
    </row>
    <row r="397" spans="3:8" ht="12.75">
      <c r="C397" s="174"/>
      <c r="D397" s="265"/>
      <c r="E397" s="266"/>
      <c r="F397" s="266"/>
      <c r="G397" s="266"/>
      <c r="H397" s="266"/>
    </row>
    <row r="398" spans="3:8" ht="12.75">
      <c r="C398" s="174"/>
      <c r="D398" s="265"/>
      <c r="E398" s="266"/>
      <c r="F398" s="266"/>
      <c r="G398" s="266"/>
      <c r="H398" s="266"/>
    </row>
    <row r="399" spans="3:8" ht="12.75">
      <c r="C399" s="174"/>
      <c r="D399" s="265"/>
      <c r="E399" s="266"/>
      <c r="F399" s="266"/>
      <c r="G399" s="266"/>
      <c r="H399" s="266"/>
    </row>
    <row r="400" spans="3:8" ht="12.75">
      <c r="C400" s="174"/>
      <c r="D400" s="265"/>
      <c r="E400" s="266"/>
      <c r="F400" s="266"/>
      <c r="G400" s="266"/>
      <c r="H400" s="266"/>
    </row>
    <row r="401" spans="3:8" ht="12.75">
      <c r="C401" s="174"/>
      <c r="D401" s="265"/>
      <c r="E401" s="266"/>
      <c r="F401" s="266"/>
      <c r="G401" s="266"/>
      <c r="H401" s="266"/>
    </row>
    <row r="402" spans="3:8" ht="12.75">
      <c r="C402" s="174"/>
      <c r="D402" s="265"/>
      <c r="E402" s="266"/>
      <c r="F402" s="266"/>
      <c r="G402" s="266"/>
      <c r="H402" s="266"/>
    </row>
    <row r="403" spans="3:8" ht="12.75">
      <c r="C403" s="174"/>
      <c r="D403" s="265"/>
      <c r="E403" s="266"/>
      <c r="F403" s="266"/>
      <c r="G403" s="266"/>
      <c r="H403" s="266"/>
    </row>
    <row r="404" spans="3:8" ht="12.75">
      <c r="C404" s="174"/>
      <c r="D404" s="265"/>
      <c r="E404" s="266"/>
      <c r="F404" s="266"/>
      <c r="G404" s="266"/>
      <c r="H404" s="266"/>
    </row>
    <row r="405" spans="3:8" ht="12.75">
      <c r="C405" s="174"/>
      <c r="D405" s="265"/>
      <c r="E405" s="266"/>
      <c r="F405" s="266"/>
      <c r="G405" s="266"/>
      <c r="H405" s="266"/>
    </row>
    <row r="406" spans="3:8" ht="12.75">
      <c r="C406" s="174"/>
      <c r="D406" s="265"/>
      <c r="E406" s="266"/>
      <c r="F406" s="266"/>
      <c r="G406" s="266"/>
      <c r="H406" s="266"/>
    </row>
    <row r="407" spans="3:8" ht="12.75">
      <c r="C407" s="174"/>
      <c r="D407" s="265"/>
      <c r="E407" s="266"/>
      <c r="F407" s="266"/>
      <c r="G407" s="266"/>
      <c r="H407" s="266"/>
    </row>
    <row r="408" spans="3:8" ht="12.75">
      <c r="C408" s="174"/>
      <c r="D408" s="265"/>
      <c r="E408" s="266"/>
      <c r="F408" s="266"/>
      <c r="G408" s="266"/>
      <c r="H408" s="266"/>
    </row>
    <row r="409" spans="3:8" ht="12.75">
      <c r="C409" s="174"/>
      <c r="D409" s="265"/>
      <c r="E409" s="266"/>
      <c r="F409" s="266"/>
      <c r="G409" s="266"/>
      <c r="H409" s="266"/>
    </row>
    <row r="410" spans="3:8" ht="12.75">
      <c r="C410" s="174"/>
      <c r="D410" s="265"/>
      <c r="E410" s="266"/>
      <c r="F410" s="266"/>
      <c r="G410" s="266"/>
      <c r="H410" s="266"/>
    </row>
    <row r="411" spans="3:8" ht="12.75">
      <c r="C411" s="174"/>
      <c r="D411" s="265"/>
      <c r="E411" s="266"/>
      <c r="F411" s="266"/>
      <c r="G411" s="266"/>
      <c r="H411" s="266"/>
    </row>
    <row r="412" spans="3:8" ht="12.75">
      <c r="C412" s="174"/>
      <c r="D412" s="265"/>
      <c r="E412" s="266"/>
      <c r="F412" s="266"/>
      <c r="G412" s="266"/>
      <c r="H412" s="266"/>
    </row>
    <row r="413" spans="3:8" ht="12.75">
      <c r="C413" s="174"/>
      <c r="D413" s="265"/>
      <c r="E413" s="266"/>
      <c r="F413" s="266"/>
      <c r="G413" s="266"/>
      <c r="H413" s="266"/>
    </row>
    <row r="414" spans="3:8" ht="12.75">
      <c r="C414" s="174"/>
      <c r="D414" s="265"/>
      <c r="E414" s="266"/>
      <c r="F414" s="266"/>
      <c r="G414" s="266"/>
      <c r="H414" s="266"/>
    </row>
    <row r="415" spans="3:8" ht="12.75">
      <c r="C415" s="174"/>
      <c r="D415" s="265"/>
      <c r="E415" s="266"/>
      <c r="F415" s="266"/>
      <c r="G415" s="266"/>
      <c r="H415" s="266"/>
    </row>
    <row r="416" spans="3:8" ht="12.75">
      <c r="C416" s="174"/>
      <c r="D416" s="265"/>
      <c r="E416" s="266"/>
      <c r="F416" s="266"/>
      <c r="G416" s="266"/>
      <c r="H416" s="266"/>
    </row>
    <row r="417" spans="3:8" ht="12.75">
      <c r="C417" s="174"/>
      <c r="D417" s="265"/>
      <c r="E417" s="266"/>
      <c r="F417" s="266"/>
      <c r="G417" s="266"/>
      <c r="H417" s="266"/>
    </row>
    <row r="418" spans="3:8" ht="12.75">
      <c r="C418" s="174"/>
      <c r="D418" s="265"/>
      <c r="E418" s="266"/>
      <c r="F418" s="266"/>
      <c r="G418" s="266"/>
      <c r="H418" s="266"/>
    </row>
    <row r="419" spans="3:8" ht="12.75">
      <c r="C419" s="174"/>
      <c r="D419" s="265"/>
      <c r="E419" s="266"/>
      <c r="F419" s="266"/>
      <c r="G419" s="266"/>
      <c r="H419" s="266"/>
    </row>
    <row r="420" spans="3:8" ht="12.75">
      <c r="C420" s="174"/>
      <c r="D420" s="265"/>
      <c r="E420" s="266"/>
      <c r="F420" s="266"/>
      <c r="G420" s="266"/>
      <c r="H420" s="266"/>
    </row>
    <row r="421" spans="3:8" ht="12.75">
      <c r="C421" s="174"/>
      <c r="D421" s="265"/>
      <c r="E421" s="266"/>
      <c r="F421" s="266"/>
      <c r="G421" s="266"/>
      <c r="H421" s="266"/>
    </row>
    <row r="422" spans="3:8" ht="12.75">
      <c r="C422" s="174"/>
      <c r="D422" s="265"/>
      <c r="E422" s="266"/>
      <c r="F422" s="266"/>
      <c r="G422" s="266"/>
      <c r="H422" s="266"/>
    </row>
    <row r="423" spans="3:8" ht="12.75">
      <c r="C423" s="174"/>
      <c r="D423" s="265"/>
      <c r="E423" s="266"/>
      <c r="F423" s="266"/>
      <c r="G423" s="266"/>
      <c r="H423" s="266"/>
    </row>
    <row r="424" spans="3:8" ht="12.75">
      <c r="C424" s="174"/>
      <c r="D424" s="265"/>
      <c r="E424" s="266"/>
      <c r="F424" s="266"/>
      <c r="G424" s="266"/>
      <c r="H424" s="266"/>
    </row>
    <row r="425" spans="3:8" ht="12.75">
      <c r="C425" s="174"/>
      <c r="D425" s="265"/>
      <c r="E425" s="266"/>
      <c r="F425" s="266"/>
      <c r="G425" s="266"/>
      <c r="H425" s="266"/>
    </row>
    <row r="426" spans="3:8" ht="12.75">
      <c r="C426" s="174"/>
      <c r="D426" s="265"/>
      <c r="E426" s="266"/>
      <c r="F426" s="266"/>
      <c r="G426" s="266"/>
      <c r="H426" s="266"/>
    </row>
    <row r="427" spans="3:8" ht="12.75">
      <c r="C427" s="174"/>
      <c r="D427" s="265"/>
      <c r="E427" s="266"/>
      <c r="F427" s="266"/>
      <c r="G427" s="266"/>
      <c r="H427" s="266"/>
    </row>
    <row r="428" spans="3:8" ht="12.75">
      <c r="C428" s="174"/>
      <c r="D428" s="265"/>
      <c r="E428" s="266"/>
      <c r="F428" s="266"/>
      <c r="G428" s="266"/>
      <c r="H428" s="266"/>
    </row>
    <row r="429" spans="3:8" ht="12.75">
      <c r="C429" s="174"/>
      <c r="D429" s="265"/>
      <c r="E429" s="266"/>
      <c r="F429" s="266"/>
      <c r="G429" s="266"/>
      <c r="H429" s="266"/>
    </row>
    <row r="430" spans="3:8" ht="12.75">
      <c r="C430" s="174"/>
      <c r="D430" s="265"/>
      <c r="E430" s="266"/>
      <c r="F430" s="266"/>
      <c r="G430" s="266"/>
      <c r="H430" s="266"/>
    </row>
    <row r="431" spans="3:8" ht="12.75">
      <c r="C431" s="174"/>
      <c r="D431" s="265"/>
      <c r="E431" s="266"/>
      <c r="F431" s="266"/>
      <c r="G431" s="266"/>
      <c r="H431" s="266"/>
    </row>
    <row r="432" spans="3:8" ht="12.75">
      <c r="C432" s="174"/>
      <c r="D432" s="265"/>
      <c r="E432" s="266"/>
      <c r="F432" s="266"/>
      <c r="G432" s="266"/>
      <c r="H432" s="266"/>
    </row>
    <row r="433" spans="3:8" ht="12.75">
      <c r="C433" s="174"/>
      <c r="D433" s="265"/>
      <c r="E433" s="266"/>
      <c r="F433" s="266"/>
      <c r="G433" s="266"/>
      <c r="H433" s="266"/>
    </row>
    <row r="434" spans="3:8" ht="12.75">
      <c r="C434" s="174"/>
      <c r="D434" s="265"/>
      <c r="E434" s="266"/>
      <c r="F434" s="266"/>
      <c r="G434" s="266"/>
      <c r="H434" s="266"/>
    </row>
    <row r="435" spans="3:8" ht="12.75">
      <c r="C435" s="174"/>
      <c r="D435" s="265"/>
      <c r="E435" s="266"/>
      <c r="F435" s="266"/>
      <c r="G435" s="266"/>
      <c r="H435" s="266"/>
    </row>
    <row r="436" spans="3:8" ht="12.75">
      <c r="C436" s="174"/>
      <c r="D436" s="265"/>
      <c r="E436" s="266"/>
      <c r="F436" s="266"/>
      <c r="G436" s="266"/>
      <c r="H436" s="266"/>
    </row>
    <row r="437" spans="3:8" ht="12.75">
      <c r="C437" s="174"/>
      <c r="D437" s="265"/>
      <c r="E437" s="266"/>
      <c r="F437" s="266"/>
      <c r="G437" s="266"/>
      <c r="H437" s="266"/>
    </row>
    <row r="438" spans="3:8" ht="12.75">
      <c r="C438" s="174"/>
      <c r="D438" s="265"/>
      <c r="E438" s="266"/>
      <c r="F438" s="266"/>
      <c r="G438" s="266"/>
      <c r="H438" s="266"/>
    </row>
    <row r="439" spans="3:8" ht="12.75">
      <c r="C439" s="174"/>
      <c r="D439" s="265"/>
      <c r="E439" s="266"/>
      <c r="F439" s="266"/>
      <c r="G439" s="266"/>
      <c r="H439" s="266"/>
    </row>
    <row r="440" spans="3:8" ht="12.75">
      <c r="C440" s="174"/>
      <c r="D440" s="265"/>
      <c r="E440" s="266"/>
      <c r="F440" s="266"/>
      <c r="G440" s="266"/>
      <c r="H440" s="266"/>
    </row>
    <row r="441" spans="3:8" ht="12.75">
      <c r="C441" s="174"/>
      <c r="D441" s="265"/>
      <c r="E441" s="266"/>
      <c r="F441" s="266"/>
      <c r="G441" s="266"/>
      <c r="H441" s="266"/>
    </row>
    <row r="442" spans="3:8" ht="12.75">
      <c r="C442" s="174"/>
      <c r="D442" s="265"/>
      <c r="E442" s="266"/>
      <c r="F442" s="266"/>
      <c r="G442" s="266"/>
      <c r="H442" s="266"/>
    </row>
    <row r="443" spans="3:8" ht="12.75">
      <c r="C443" s="174"/>
      <c r="D443" s="265"/>
      <c r="E443" s="266"/>
      <c r="F443" s="266"/>
      <c r="G443" s="266"/>
      <c r="H443" s="266"/>
    </row>
    <row r="444" spans="3:8" ht="12.75">
      <c r="C444" s="174"/>
      <c r="D444" s="265"/>
      <c r="E444" s="266"/>
      <c r="F444" s="266"/>
      <c r="G444" s="266"/>
      <c r="H444" s="266"/>
    </row>
    <row r="445" spans="3:8" ht="12.75">
      <c r="C445" s="174"/>
      <c r="D445" s="265"/>
      <c r="E445" s="266"/>
      <c r="F445" s="266"/>
      <c r="G445" s="266"/>
      <c r="H445" s="266"/>
    </row>
    <row r="446" spans="3:8" ht="12.75">
      <c r="C446" s="174"/>
      <c r="D446" s="265"/>
      <c r="E446" s="266"/>
      <c r="F446" s="266"/>
      <c r="G446" s="266"/>
      <c r="H446" s="266"/>
    </row>
    <row r="447" spans="3:8" ht="12.75">
      <c r="C447" s="174"/>
      <c r="D447" s="265"/>
      <c r="E447" s="266"/>
      <c r="F447" s="266"/>
      <c r="G447" s="266"/>
      <c r="H447" s="266"/>
    </row>
    <row r="448" spans="3:8" ht="12.75">
      <c r="C448" s="174"/>
      <c r="D448" s="265"/>
      <c r="E448" s="266"/>
      <c r="F448" s="266"/>
      <c r="G448" s="266"/>
      <c r="H448" s="266"/>
    </row>
    <row r="449" spans="3:8" ht="12.75">
      <c r="C449" s="174"/>
      <c r="D449" s="265"/>
      <c r="E449" s="266"/>
      <c r="F449" s="266"/>
      <c r="G449" s="266"/>
      <c r="H449" s="266"/>
    </row>
    <row r="450" spans="3:8" ht="12.75">
      <c r="C450" s="174"/>
      <c r="D450" s="265"/>
      <c r="E450" s="266"/>
      <c r="F450" s="266"/>
      <c r="G450" s="266"/>
      <c r="H450" s="266"/>
    </row>
    <row r="451" spans="3:8" ht="12.75">
      <c r="C451" s="174"/>
      <c r="D451" s="265"/>
      <c r="E451" s="266"/>
      <c r="F451" s="266"/>
      <c r="G451" s="266"/>
      <c r="H451" s="266"/>
    </row>
    <row r="452" spans="3:8" ht="12.75">
      <c r="C452" s="174"/>
      <c r="D452" s="265"/>
      <c r="E452" s="266"/>
      <c r="F452" s="266"/>
      <c r="G452" s="266"/>
      <c r="H452" s="266"/>
    </row>
    <row r="453" spans="3:8" ht="12.75">
      <c r="C453" s="174"/>
      <c r="D453" s="265"/>
      <c r="E453" s="266"/>
      <c r="F453" s="266"/>
      <c r="G453" s="266"/>
      <c r="H453" s="266"/>
    </row>
    <row r="454" spans="3:8" ht="12.75">
      <c r="C454" s="174"/>
      <c r="D454" s="265"/>
      <c r="E454" s="266"/>
      <c r="F454" s="266"/>
      <c r="G454" s="266"/>
      <c r="H454" s="266"/>
    </row>
    <row r="455" spans="3:8" ht="12.75">
      <c r="C455" s="174"/>
      <c r="D455" s="265"/>
      <c r="E455" s="266"/>
      <c r="F455" s="266"/>
      <c r="G455" s="266"/>
      <c r="H455" s="266"/>
    </row>
    <row r="456" spans="3:8" ht="12.75">
      <c r="C456" s="174"/>
      <c r="D456" s="265"/>
      <c r="E456" s="266"/>
      <c r="F456" s="266"/>
      <c r="G456" s="266"/>
      <c r="H456" s="266"/>
    </row>
    <row r="457" spans="3:8" ht="12.75">
      <c r="C457" s="174"/>
      <c r="D457" s="265"/>
      <c r="E457" s="266"/>
      <c r="F457" s="266"/>
      <c r="G457" s="266"/>
      <c r="H457" s="266"/>
    </row>
    <row r="458" spans="3:8" ht="12.75">
      <c r="C458" s="174"/>
      <c r="D458" s="265"/>
      <c r="E458" s="266"/>
      <c r="F458" s="266"/>
      <c r="G458" s="266"/>
      <c r="H458" s="266"/>
    </row>
    <row r="459" spans="3:8" ht="12.75">
      <c r="C459" s="174"/>
      <c r="D459" s="265"/>
      <c r="E459" s="266"/>
      <c r="F459" s="266"/>
      <c r="G459" s="266"/>
      <c r="H459" s="266"/>
    </row>
    <row r="460" spans="3:8" ht="12.75">
      <c r="C460" s="174"/>
      <c r="D460" s="265"/>
      <c r="E460" s="266"/>
      <c r="F460" s="266"/>
      <c r="G460" s="266"/>
      <c r="H460" s="266"/>
    </row>
    <row r="461" spans="3:8" ht="12.75">
      <c r="C461" s="174"/>
      <c r="D461" s="265"/>
      <c r="E461" s="266"/>
      <c r="F461" s="266"/>
      <c r="G461" s="266"/>
      <c r="H461" s="266"/>
    </row>
    <row r="462" spans="3:8" ht="12.75">
      <c r="C462" s="174"/>
      <c r="D462" s="265"/>
      <c r="E462" s="266"/>
      <c r="F462" s="266"/>
      <c r="G462" s="266"/>
      <c r="H462" s="266"/>
    </row>
    <row r="463" spans="3:8" ht="12.75">
      <c r="C463" s="174"/>
      <c r="D463" s="265"/>
      <c r="E463" s="266"/>
      <c r="F463" s="266"/>
      <c r="G463" s="266"/>
      <c r="H463" s="266"/>
    </row>
    <row r="464" spans="3:8" ht="12.75">
      <c r="C464" s="174"/>
      <c r="D464" s="265"/>
      <c r="E464" s="266"/>
      <c r="F464" s="266"/>
      <c r="G464" s="266"/>
      <c r="H464" s="266"/>
    </row>
    <row r="465" spans="3:8" ht="12.75">
      <c r="C465" s="174"/>
      <c r="D465" s="265"/>
      <c r="E465" s="266"/>
      <c r="F465" s="266"/>
      <c r="G465" s="266"/>
      <c r="H465" s="266"/>
    </row>
    <row r="466" spans="3:8" ht="12.75">
      <c r="C466" s="174"/>
      <c r="D466" s="265"/>
      <c r="E466" s="266"/>
      <c r="F466" s="266"/>
      <c r="G466" s="266"/>
      <c r="H466" s="266"/>
    </row>
    <row r="467" spans="3:8" ht="12.75">
      <c r="C467" s="174"/>
      <c r="D467" s="265"/>
      <c r="E467" s="266"/>
      <c r="F467" s="266"/>
      <c r="G467" s="266"/>
      <c r="H467" s="266"/>
    </row>
    <row r="468" spans="3:8" ht="12.75">
      <c r="C468" s="174"/>
      <c r="D468" s="265"/>
      <c r="E468" s="266"/>
      <c r="F468" s="266"/>
      <c r="G468" s="266"/>
      <c r="H468" s="266"/>
    </row>
    <row r="469" spans="3:8" ht="12.75">
      <c r="C469" s="174"/>
      <c r="D469" s="265"/>
      <c r="E469" s="266"/>
      <c r="F469" s="266"/>
      <c r="G469" s="266"/>
      <c r="H469" s="266"/>
    </row>
    <row r="470" spans="3:8" ht="12.75">
      <c r="C470" s="174"/>
      <c r="D470" s="265"/>
      <c r="E470" s="266"/>
      <c r="F470" s="266"/>
      <c r="G470" s="266"/>
      <c r="H470" s="266"/>
    </row>
    <row r="471" spans="3:8" ht="12.75">
      <c r="C471" s="174"/>
      <c r="D471" s="265"/>
      <c r="E471" s="266"/>
      <c r="F471" s="266"/>
      <c r="G471" s="266"/>
      <c r="H471" s="266"/>
    </row>
    <row r="472" spans="3:8" ht="12.75">
      <c r="C472" s="174"/>
      <c r="D472" s="265"/>
      <c r="E472" s="266"/>
      <c r="F472" s="266"/>
      <c r="G472" s="266"/>
      <c r="H472" s="266"/>
    </row>
    <row r="473" spans="3:8" ht="12.75">
      <c r="C473" s="174"/>
      <c r="D473" s="265"/>
      <c r="E473" s="266"/>
      <c r="F473" s="266"/>
      <c r="G473" s="266"/>
      <c r="H473" s="266"/>
    </row>
    <row r="474" spans="3:8" ht="12.75">
      <c r="C474" s="174"/>
      <c r="D474" s="265"/>
      <c r="E474" s="266"/>
      <c r="F474" s="266"/>
      <c r="G474" s="266"/>
      <c r="H474" s="266"/>
    </row>
    <row r="475" spans="3:8" ht="12.75">
      <c r="C475" s="174"/>
      <c r="D475" s="265"/>
      <c r="E475" s="266"/>
      <c r="F475" s="266"/>
      <c r="G475" s="266"/>
      <c r="H475" s="266"/>
    </row>
    <row r="476" spans="3:8" ht="12.75">
      <c r="C476" s="174"/>
      <c r="D476" s="265"/>
      <c r="E476" s="266"/>
      <c r="F476" s="266"/>
      <c r="G476" s="266"/>
      <c r="H476" s="266"/>
    </row>
    <row r="477" spans="3:8" ht="12.75">
      <c r="C477" s="174"/>
      <c r="D477" s="265"/>
      <c r="E477" s="266"/>
      <c r="F477" s="266"/>
      <c r="G477" s="266"/>
      <c r="H477" s="266"/>
    </row>
    <row r="478" spans="3:8" ht="12.75">
      <c r="C478" s="174"/>
      <c r="D478" s="265"/>
      <c r="E478" s="266"/>
      <c r="F478" s="266"/>
      <c r="G478" s="266"/>
      <c r="H478" s="266"/>
    </row>
    <row r="479" spans="3:8" ht="12.75">
      <c r="C479" s="174"/>
      <c r="D479" s="265"/>
      <c r="E479" s="266"/>
      <c r="F479" s="266"/>
      <c r="G479" s="266"/>
      <c r="H479" s="266"/>
    </row>
    <row r="480" spans="3:8" ht="12.75">
      <c r="C480" s="174"/>
      <c r="D480" s="265"/>
      <c r="E480" s="266"/>
      <c r="F480" s="266"/>
      <c r="G480" s="266"/>
      <c r="H480" s="266"/>
    </row>
    <row r="481" spans="3:8" ht="12.75">
      <c r="C481" s="174"/>
      <c r="D481" s="265"/>
      <c r="E481" s="266"/>
      <c r="F481" s="266"/>
      <c r="G481" s="266"/>
      <c r="H481" s="266"/>
    </row>
    <row r="482" spans="3:8" ht="12.75">
      <c r="C482" s="174"/>
      <c r="D482" s="265"/>
      <c r="E482" s="266"/>
      <c r="F482" s="266"/>
      <c r="G482" s="266"/>
      <c r="H482" s="266"/>
    </row>
    <row r="483" spans="3:8" ht="12.75">
      <c r="C483" s="174"/>
      <c r="D483" s="265"/>
      <c r="E483" s="266"/>
      <c r="F483" s="266"/>
      <c r="G483" s="266"/>
      <c r="H483" s="266"/>
    </row>
    <row r="484" spans="3:8" ht="12.75">
      <c r="C484" s="174"/>
      <c r="D484" s="265"/>
      <c r="E484" s="266"/>
      <c r="F484" s="266"/>
      <c r="G484" s="266"/>
      <c r="H484" s="266"/>
    </row>
    <row r="485" spans="3:8" ht="12.75">
      <c r="C485" s="174"/>
      <c r="D485" s="265"/>
      <c r="E485" s="266"/>
      <c r="F485" s="266"/>
      <c r="G485" s="266"/>
      <c r="H485" s="266"/>
    </row>
    <row r="486" spans="3:8" ht="12.75">
      <c r="C486" s="174"/>
      <c r="D486" s="265"/>
      <c r="E486" s="266"/>
      <c r="F486" s="266"/>
      <c r="G486" s="266"/>
      <c r="H486" s="266"/>
    </row>
    <row r="487" spans="3:8" ht="12.75">
      <c r="C487" s="174"/>
      <c r="D487" s="265"/>
      <c r="E487" s="266"/>
      <c r="F487" s="266"/>
      <c r="G487" s="266"/>
      <c r="H487" s="266"/>
    </row>
    <row r="488" spans="3:8" ht="12.75">
      <c r="C488" s="174"/>
      <c r="D488" s="265"/>
      <c r="E488" s="266"/>
      <c r="F488" s="266"/>
      <c r="G488" s="266"/>
      <c r="H488" s="266"/>
    </row>
    <row r="489" spans="3:8" ht="12.75">
      <c r="C489" s="174"/>
      <c r="D489" s="265"/>
      <c r="E489" s="266"/>
      <c r="F489" s="266"/>
      <c r="G489" s="266"/>
      <c r="H489" s="266"/>
    </row>
    <row r="490" spans="3:8" ht="12.75">
      <c r="C490" s="174"/>
      <c r="D490" s="265"/>
      <c r="E490" s="266"/>
      <c r="F490" s="266"/>
      <c r="G490" s="266"/>
      <c r="H490" s="266"/>
    </row>
    <row r="491" spans="3:8" ht="12.75">
      <c r="C491" s="174"/>
      <c r="D491" s="265"/>
      <c r="E491" s="266"/>
      <c r="F491" s="266"/>
      <c r="G491" s="266"/>
      <c r="H491" s="266"/>
    </row>
    <row r="492" spans="3:8" ht="12.75">
      <c r="C492" s="174"/>
      <c r="D492" s="265"/>
      <c r="E492" s="266"/>
      <c r="F492" s="266"/>
      <c r="G492" s="266"/>
      <c r="H492" s="266"/>
    </row>
    <row r="493" spans="3:8" ht="12.75">
      <c r="C493" s="174"/>
      <c r="D493" s="265"/>
      <c r="E493" s="266"/>
      <c r="F493" s="266"/>
      <c r="G493" s="266"/>
      <c r="H493" s="266"/>
    </row>
    <row r="494" spans="3:8" ht="12.75">
      <c r="C494" s="174"/>
      <c r="D494" s="265"/>
      <c r="E494" s="266"/>
      <c r="F494" s="266"/>
      <c r="G494" s="266"/>
      <c r="H494" s="266"/>
    </row>
    <row r="495" spans="3:8" ht="12.75">
      <c r="C495" s="174"/>
      <c r="D495" s="265"/>
      <c r="E495" s="266"/>
      <c r="F495" s="266"/>
      <c r="G495" s="266"/>
      <c r="H495" s="266"/>
    </row>
    <row r="496" spans="3:8" ht="12.75">
      <c r="C496" s="174"/>
      <c r="D496" s="265"/>
      <c r="E496" s="266"/>
      <c r="F496" s="266"/>
      <c r="G496" s="266"/>
      <c r="H496" s="266"/>
    </row>
    <row r="497" spans="3:8" ht="12.75">
      <c r="C497" s="174"/>
      <c r="D497" s="265"/>
      <c r="E497" s="266"/>
      <c r="F497" s="266"/>
      <c r="G497" s="266"/>
      <c r="H497" s="266"/>
    </row>
    <row r="498" spans="3:8" ht="12.75">
      <c r="C498" s="174"/>
      <c r="D498" s="265"/>
      <c r="E498" s="266"/>
      <c r="F498" s="266"/>
      <c r="G498" s="266"/>
      <c r="H498" s="266"/>
    </row>
    <row r="499" spans="3:8" ht="12.75">
      <c r="C499" s="174"/>
      <c r="D499" s="265"/>
      <c r="E499" s="266"/>
      <c r="F499" s="266"/>
      <c r="G499" s="266"/>
      <c r="H499" s="266"/>
    </row>
    <row r="500" spans="3:8" ht="12.75">
      <c r="C500" s="174"/>
      <c r="D500" s="265"/>
      <c r="E500" s="266"/>
      <c r="F500" s="266"/>
      <c r="G500" s="266"/>
      <c r="H500" s="266"/>
    </row>
    <row r="501" spans="3:8" ht="12.75">
      <c r="C501" s="174"/>
      <c r="D501" s="265"/>
      <c r="E501" s="266"/>
      <c r="F501" s="266"/>
      <c r="G501" s="266"/>
      <c r="H501" s="266"/>
    </row>
    <row r="502" spans="3:8" ht="12.75">
      <c r="C502" s="174"/>
      <c r="D502" s="265"/>
      <c r="E502" s="266"/>
      <c r="F502" s="266"/>
      <c r="G502" s="266"/>
      <c r="H502" s="266"/>
    </row>
    <row r="503" spans="3:8" ht="12.75">
      <c r="C503" s="174"/>
      <c r="D503" s="265"/>
      <c r="E503" s="266"/>
      <c r="F503" s="266"/>
      <c r="G503" s="266"/>
      <c r="H503" s="266"/>
    </row>
    <row r="504" spans="3:8" ht="12.75">
      <c r="C504" s="174"/>
      <c r="D504" s="265"/>
      <c r="E504" s="266"/>
      <c r="F504" s="266"/>
      <c r="G504" s="266"/>
      <c r="H504" s="266"/>
    </row>
    <row r="505" spans="3:8" ht="12.75">
      <c r="C505" s="174"/>
      <c r="D505" s="265"/>
      <c r="E505" s="266"/>
      <c r="F505" s="266"/>
      <c r="G505" s="266"/>
      <c r="H505" s="266"/>
    </row>
    <row r="506" spans="3:8" ht="12.75">
      <c r="C506" s="174"/>
      <c r="D506" s="265"/>
      <c r="E506" s="266"/>
      <c r="F506" s="266"/>
      <c r="G506" s="266"/>
      <c r="H506" s="266"/>
    </row>
    <row r="507" spans="3:8" ht="12.75">
      <c r="C507" s="174"/>
      <c r="D507" s="265"/>
      <c r="E507" s="266"/>
      <c r="F507" s="266"/>
      <c r="G507" s="266"/>
      <c r="H507" s="266"/>
    </row>
    <row r="508" spans="3:8" ht="12.75">
      <c r="C508" s="174"/>
      <c r="D508" s="265"/>
      <c r="E508" s="266"/>
      <c r="F508" s="266"/>
      <c r="G508" s="266"/>
      <c r="H508" s="266"/>
    </row>
    <row r="509" spans="3:8" ht="12.75">
      <c r="C509" s="174"/>
      <c r="D509" s="265"/>
      <c r="E509" s="266"/>
      <c r="F509" s="266"/>
      <c r="G509" s="266"/>
      <c r="H509" s="266"/>
    </row>
    <row r="510" spans="3:8" ht="12.75">
      <c r="C510" s="174"/>
      <c r="D510" s="265"/>
      <c r="E510" s="266"/>
      <c r="F510" s="266"/>
      <c r="G510" s="266"/>
      <c r="H510" s="266"/>
    </row>
    <row r="511" spans="3:8" ht="12.75">
      <c r="C511" s="174"/>
      <c r="D511" s="265"/>
      <c r="E511" s="266"/>
      <c r="F511" s="266"/>
      <c r="G511" s="266"/>
      <c r="H511" s="266"/>
    </row>
    <row r="512" spans="3:8" ht="12.75">
      <c r="C512" s="174"/>
      <c r="D512" s="265"/>
      <c r="E512" s="266"/>
      <c r="F512" s="266"/>
      <c r="G512" s="266"/>
      <c r="H512" s="266"/>
    </row>
    <row r="513" spans="3:8" ht="12.75">
      <c r="C513" s="174"/>
      <c r="D513" s="265"/>
      <c r="E513" s="266"/>
      <c r="F513" s="266"/>
      <c r="G513" s="266"/>
      <c r="H513" s="266"/>
    </row>
    <row r="514" spans="3:8" ht="12.75">
      <c r="C514" s="174"/>
      <c r="D514" s="265"/>
      <c r="E514" s="266"/>
      <c r="F514" s="266"/>
      <c r="G514" s="266"/>
      <c r="H514" s="266"/>
    </row>
    <row r="515" spans="3:8" ht="12.75">
      <c r="C515" s="174"/>
      <c r="D515" s="265"/>
      <c r="E515" s="266"/>
      <c r="F515" s="266"/>
      <c r="G515" s="266"/>
      <c r="H515" s="266"/>
    </row>
    <row r="516" spans="3:8" ht="12.75">
      <c r="C516" s="174"/>
      <c r="D516" s="265"/>
      <c r="E516" s="266"/>
      <c r="F516" s="266"/>
      <c r="G516" s="266"/>
      <c r="H516" s="266"/>
    </row>
    <row r="517" spans="3:8" ht="12.75">
      <c r="C517" s="174"/>
      <c r="D517" s="265"/>
      <c r="E517" s="266"/>
      <c r="F517" s="266"/>
      <c r="G517" s="266"/>
      <c r="H517" s="266"/>
    </row>
    <row r="518" spans="3:8" ht="12.75">
      <c r="C518" s="174"/>
      <c r="D518" s="265"/>
      <c r="E518" s="266"/>
      <c r="F518" s="266"/>
      <c r="G518" s="266"/>
      <c r="H518" s="266"/>
    </row>
    <row r="519" spans="3:8" ht="12.75">
      <c r="C519" s="174"/>
      <c r="D519" s="265"/>
      <c r="E519" s="266"/>
      <c r="F519" s="266"/>
      <c r="G519" s="266"/>
      <c r="H519" s="266"/>
    </row>
    <row r="520" spans="3:8" ht="12.75">
      <c r="C520" s="174"/>
      <c r="D520" s="265"/>
      <c r="E520" s="266"/>
      <c r="F520" s="266"/>
      <c r="G520" s="266"/>
      <c r="H520" s="266"/>
    </row>
    <row r="521" spans="3:8" ht="12.75">
      <c r="C521" s="174"/>
      <c r="D521" s="265"/>
      <c r="E521" s="266"/>
      <c r="F521" s="266"/>
      <c r="G521" s="266"/>
      <c r="H521" s="266"/>
    </row>
    <row r="522" spans="3:8" ht="12.75">
      <c r="C522" s="174"/>
      <c r="D522" s="265"/>
      <c r="E522" s="266"/>
      <c r="F522" s="266"/>
      <c r="G522" s="266"/>
      <c r="H522" s="266"/>
    </row>
    <row r="523" spans="3:8" ht="12.75">
      <c r="C523" s="174"/>
      <c r="D523" s="265"/>
      <c r="E523" s="266"/>
      <c r="F523" s="266"/>
      <c r="G523" s="266"/>
      <c r="H523" s="266"/>
    </row>
    <row r="524" spans="3:8" ht="12.75">
      <c r="C524" s="174"/>
      <c r="D524" s="265"/>
      <c r="E524" s="266"/>
      <c r="F524" s="266"/>
      <c r="G524" s="266"/>
      <c r="H524" s="266"/>
    </row>
    <row r="525" spans="3:8" ht="12.75">
      <c r="C525" s="174"/>
      <c r="D525" s="265"/>
      <c r="E525" s="266"/>
      <c r="F525" s="266"/>
      <c r="G525" s="266"/>
      <c r="H525" s="266"/>
    </row>
    <row r="526" spans="3:8" ht="12.75">
      <c r="C526" s="174"/>
      <c r="D526" s="265"/>
      <c r="E526" s="266"/>
      <c r="F526" s="266"/>
      <c r="G526" s="266"/>
      <c r="H526" s="266"/>
    </row>
    <row r="527" spans="3:8" ht="12.75">
      <c r="C527" s="174"/>
      <c r="D527" s="265"/>
      <c r="E527" s="266"/>
      <c r="F527" s="266"/>
      <c r="G527" s="266"/>
      <c r="H527" s="266"/>
    </row>
    <row r="528" spans="3:8" ht="12.75">
      <c r="C528" s="174"/>
      <c r="D528" s="265"/>
      <c r="E528" s="266"/>
      <c r="F528" s="266"/>
      <c r="G528" s="266"/>
      <c r="H528" s="266"/>
    </row>
    <row r="529" spans="3:8" ht="12.75">
      <c r="C529" s="174"/>
      <c r="D529" s="265"/>
      <c r="E529" s="266"/>
      <c r="F529" s="266"/>
      <c r="G529" s="266"/>
      <c r="H529" s="266"/>
    </row>
    <row r="530" spans="3:8" ht="12.75">
      <c r="C530" s="174"/>
      <c r="D530" s="265"/>
      <c r="E530" s="266"/>
      <c r="F530" s="266"/>
      <c r="G530" s="266"/>
      <c r="H530" s="266"/>
    </row>
    <row r="531" spans="3:8" ht="12.75">
      <c r="C531" s="174"/>
      <c r="D531" s="265"/>
      <c r="E531" s="266"/>
      <c r="F531" s="266"/>
      <c r="G531" s="266"/>
      <c r="H531" s="266"/>
    </row>
    <row r="532" spans="3:8" ht="12.75">
      <c r="C532" s="174"/>
      <c r="D532" s="265"/>
      <c r="E532" s="266"/>
      <c r="F532" s="266"/>
      <c r="G532" s="266"/>
      <c r="H532" s="266"/>
    </row>
    <row r="533" spans="3:8" ht="12.75">
      <c r="C533" s="174"/>
      <c r="D533" s="265"/>
      <c r="E533" s="266"/>
      <c r="F533" s="266"/>
      <c r="G533" s="266"/>
      <c r="H533" s="266"/>
    </row>
    <row r="534" spans="3:8" ht="12.75">
      <c r="C534" s="174"/>
      <c r="D534" s="265"/>
      <c r="E534" s="266"/>
      <c r="F534" s="266"/>
      <c r="G534" s="266"/>
      <c r="H534" s="266"/>
    </row>
    <row r="535" spans="3:8" ht="12.75">
      <c r="C535" s="174"/>
      <c r="D535" s="265"/>
      <c r="E535" s="266"/>
      <c r="F535" s="266"/>
      <c r="G535" s="266"/>
      <c r="H535" s="266"/>
    </row>
    <row r="536" spans="3:8" ht="12.75">
      <c r="C536" s="174"/>
      <c r="D536" s="265"/>
      <c r="E536" s="266"/>
      <c r="F536" s="266"/>
      <c r="G536" s="266"/>
      <c r="H536" s="266"/>
    </row>
    <row r="537" spans="3:8" ht="12.75">
      <c r="C537" s="174"/>
      <c r="D537" s="265"/>
      <c r="E537" s="266"/>
      <c r="F537" s="266"/>
      <c r="G537" s="266"/>
      <c r="H537" s="266"/>
    </row>
    <row r="538" spans="3:8" ht="12.75">
      <c r="C538" s="174"/>
      <c r="D538" s="265"/>
      <c r="E538" s="266"/>
      <c r="F538" s="266"/>
      <c r="G538" s="266"/>
      <c r="H538" s="266"/>
    </row>
    <row r="539" spans="3:8" ht="12.75">
      <c r="C539" s="174"/>
      <c r="D539" s="265"/>
      <c r="E539" s="266"/>
      <c r="F539" s="266"/>
      <c r="G539" s="266"/>
      <c r="H539" s="266"/>
    </row>
    <row r="540" spans="3:8" ht="12.75">
      <c r="C540" s="174"/>
      <c r="D540" s="265"/>
      <c r="E540" s="266"/>
      <c r="F540" s="266"/>
      <c r="G540" s="266"/>
      <c r="H540" s="266"/>
    </row>
    <row r="541" spans="3:8" ht="12.75">
      <c r="C541" s="174"/>
      <c r="D541" s="265"/>
      <c r="E541" s="266"/>
      <c r="F541" s="266"/>
      <c r="G541" s="266"/>
      <c r="H541" s="266"/>
    </row>
    <row r="542" spans="3:8" ht="12.75">
      <c r="C542" s="174"/>
      <c r="D542" s="265"/>
      <c r="E542" s="266"/>
      <c r="F542" s="266"/>
      <c r="G542" s="266"/>
      <c r="H542" s="266"/>
    </row>
    <row r="543" spans="3:8" ht="12.75">
      <c r="C543" s="174"/>
      <c r="D543" s="265"/>
      <c r="E543" s="266"/>
      <c r="F543" s="266"/>
      <c r="G543" s="266"/>
      <c r="H543" s="266"/>
    </row>
    <row r="544" spans="3:8" ht="12.75">
      <c r="C544" s="174"/>
      <c r="D544" s="265"/>
      <c r="E544" s="266"/>
      <c r="F544" s="266"/>
      <c r="G544" s="266"/>
      <c r="H544" s="266"/>
    </row>
    <row r="545" spans="3:8" ht="12.75">
      <c r="C545" s="174"/>
      <c r="D545" s="265"/>
      <c r="E545" s="266"/>
      <c r="F545" s="266"/>
      <c r="G545" s="266"/>
      <c r="H545" s="266"/>
    </row>
    <row r="546" spans="3:8" ht="12.75">
      <c r="C546" s="174"/>
      <c r="D546" s="265"/>
      <c r="E546" s="266"/>
      <c r="F546" s="266"/>
      <c r="G546" s="266"/>
      <c r="H546" s="266"/>
    </row>
    <row r="547" spans="3:8" ht="12.75">
      <c r="C547" s="174"/>
      <c r="D547" s="265"/>
      <c r="E547" s="266"/>
      <c r="F547" s="266"/>
      <c r="G547" s="266"/>
      <c r="H547" s="266"/>
    </row>
    <row r="548" spans="3:8" ht="12.75">
      <c r="C548" s="174"/>
      <c r="D548" s="265"/>
      <c r="E548" s="266"/>
      <c r="F548" s="266"/>
      <c r="G548" s="266"/>
      <c r="H548" s="266"/>
    </row>
    <row r="549" spans="3:8" ht="12.75">
      <c r="C549" s="174"/>
      <c r="D549" s="265"/>
      <c r="E549" s="266"/>
      <c r="F549" s="266"/>
      <c r="G549" s="266"/>
      <c r="H549" s="266"/>
    </row>
    <row r="550" spans="3:8" ht="12.75">
      <c r="C550" s="174"/>
      <c r="D550" s="265"/>
      <c r="E550" s="266"/>
      <c r="F550" s="266"/>
      <c r="G550" s="266"/>
      <c r="H550" s="266"/>
    </row>
    <row r="551" spans="3:8" ht="12.75">
      <c r="C551" s="174"/>
      <c r="D551" s="265"/>
      <c r="E551" s="266"/>
      <c r="F551" s="266"/>
      <c r="G551" s="266"/>
      <c r="H551" s="266"/>
    </row>
    <row r="552" spans="3:8" ht="12.75">
      <c r="C552" s="174"/>
      <c r="D552" s="265"/>
      <c r="E552" s="266"/>
      <c r="F552" s="266"/>
      <c r="G552" s="266"/>
      <c r="H552" s="266"/>
    </row>
    <row r="553" spans="3:8" ht="12.75">
      <c r="C553" s="174"/>
      <c r="D553" s="265"/>
      <c r="E553" s="266"/>
      <c r="F553" s="266"/>
      <c r="G553" s="266"/>
      <c r="H553" s="266"/>
    </row>
    <row r="554" spans="3:8" ht="12.75">
      <c r="C554" s="174"/>
      <c r="D554" s="265"/>
      <c r="E554" s="266"/>
      <c r="F554" s="266"/>
      <c r="G554" s="266"/>
      <c r="H554" s="266"/>
    </row>
    <row r="555" spans="3:8" ht="12.75">
      <c r="C555" s="174"/>
      <c r="D555" s="265"/>
      <c r="E555" s="266"/>
      <c r="F555" s="266"/>
      <c r="G555" s="266"/>
      <c r="H555" s="266"/>
    </row>
    <row r="556" spans="3:8" ht="12.75">
      <c r="C556" s="174"/>
      <c r="D556" s="265"/>
      <c r="E556" s="266"/>
      <c r="F556" s="266"/>
      <c r="G556" s="266"/>
      <c r="H556" s="266"/>
    </row>
    <row r="557" spans="3:8" ht="12.75">
      <c r="C557" s="174"/>
      <c r="D557" s="265"/>
      <c r="E557" s="266"/>
      <c r="F557" s="266"/>
      <c r="G557" s="266"/>
      <c r="H557" s="266"/>
    </row>
    <row r="558" spans="3:8" ht="12.75">
      <c r="C558" s="174"/>
      <c r="D558" s="265"/>
      <c r="E558" s="266"/>
      <c r="F558" s="266"/>
      <c r="G558" s="266"/>
      <c r="H558" s="266"/>
    </row>
    <row r="559" spans="3:8" ht="12.75">
      <c r="C559" s="174"/>
      <c r="D559" s="265"/>
      <c r="E559" s="266"/>
      <c r="F559" s="266"/>
      <c r="G559" s="266"/>
      <c r="H559" s="266"/>
    </row>
    <row r="560" spans="3:8" ht="12.75">
      <c r="C560" s="174"/>
      <c r="D560" s="265"/>
      <c r="E560" s="266"/>
      <c r="F560" s="266"/>
      <c r="G560" s="266"/>
      <c r="H560" s="266"/>
    </row>
    <row r="561" spans="3:8" ht="12.75">
      <c r="C561" s="174"/>
      <c r="D561" s="265"/>
      <c r="E561" s="266"/>
      <c r="F561" s="266"/>
      <c r="G561" s="266"/>
      <c r="H561" s="266"/>
    </row>
    <row r="562" spans="3:8" ht="12.75">
      <c r="C562" s="174"/>
      <c r="D562" s="265"/>
      <c r="E562" s="266"/>
      <c r="F562" s="266"/>
      <c r="G562" s="266"/>
      <c r="H562" s="266"/>
    </row>
    <row r="563" spans="3:8" ht="12.75">
      <c r="C563" s="174"/>
      <c r="D563" s="265"/>
      <c r="E563" s="266"/>
      <c r="F563" s="266"/>
      <c r="G563" s="266"/>
      <c r="H563" s="266"/>
    </row>
    <row r="564" spans="3:8" ht="12.75">
      <c r="C564" s="174"/>
      <c r="D564" s="265"/>
      <c r="E564" s="266"/>
      <c r="F564" s="266"/>
      <c r="G564" s="266"/>
      <c r="H564" s="266"/>
    </row>
    <row r="565" spans="3:8" ht="12.75">
      <c r="C565" s="174"/>
      <c r="D565" s="265"/>
      <c r="E565" s="266"/>
      <c r="F565" s="266"/>
      <c r="G565" s="266"/>
      <c r="H565" s="266"/>
    </row>
    <row r="566" spans="3:8" ht="12.75">
      <c r="C566" s="174"/>
      <c r="D566" s="265"/>
      <c r="E566" s="266"/>
      <c r="F566" s="266"/>
      <c r="G566" s="266"/>
      <c r="H566" s="266"/>
    </row>
    <row r="567" spans="3:8" ht="12.75">
      <c r="C567" s="174"/>
      <c r="D567" s="265"/>
      <c r="E567" s="266"/>
      <c r="F567" s="266"/>
      <c r="G567" s="266"/>
      <c r="H567" s="266"/>
    </row>
    <row r="568" spans="3:8" ht="12.75">
      <c r="C568" s="174"/>
      <c r="D568" s="265"/>
      <c r="E568" s="266"/>
      <c r="F568" s="266"/>
      <c r="G568" s="266"/>
      <c r="H568" s="266"/>
    </row>
    <row r="569" spans="3:8" ht="12.75">
      <c r="C569" s="174"/>
      <c r="D569" s="265"/>
      <c r="E569" s="266"/>
      <c r="F569" s="266"/>
      <c r="G569" s="266"/>
      <c r="H569" s="266"/>
    </row>
    <row r="570" spans="3:8" ht="12.75">
      <c r="C570" s="174"/>
      <c r="D570" s="265"/>
      <c r="E570" s="266"/>
      <c r="F570" s="266"/>
      <c r="G570" s="266"/>
      <c r="H570" s="266"/>
    </row>
    <row r="571" spans="3:8" ht="12.75">
      <c r="C571" s="174"/>
      <c r="D571" s="265"/>
      <c r="E571" s="266"/>
      <c r="F571" s="266"/>
      <c r="G571" s="266"/>
      <c r="H571" s="266"/>
    </row>
    <row r="572" spans="3:8" ht="12.75">
      <c r="C572" s="174"/>
      <c r="D572" s="265"/>
      <c r="E572" s="266"/>
      <c r="F572" s="266"/>
      <c r="G572" s="266"/>
      <c r="H572" s="266"/>
    </row>
    <row r="573" spans="3:8" ht="12.75">
      <c r="C573" s="174"/>
      <c r="D573" s="265"/>
      <c r="E573" s="266"/>
      <c r="F573" s="266"/>
      <c r="G573" s="266"/>
      <c r="H573" s="266"/>
    </row>
    <row r="574" spans="3:8" ht="12.75">
      <c r="C574" s="174"/>
      <c r="D574" s="265"/>
      <c r="E574" s="266"/>
      <c r="F574" s="266"/>
      <c r="G574" s="266"/>
      <c r="H574" s="266"/>
    </row>
    <row r="575" spans="3:8" ht="12.75">
      <c r="C575" s="174"/>
      <c r="D575" s="265"/>
      <c r="E575" s="266"/>
      <c r="F575" s="266"/>
      <c r="G575" s="266"/>
      <c r="H575" s="266"/>
    </row>
    <row r="576" spans="3:8" ht="12.75">
      <c r="C576" s="174"/>
      <c r="D576" s="265"/>
      <c r="E576" s="266"/>
      <c r="F576" s="266"/>
      <c r="G576" s="266"/>
      <c r="H576" s="266"/>
    </row>
    <row r="577" spans="3:8" ht="12.75">
      <c r="C577" s="174"/>
      <c r="D577" s="265"/>
      <c r="E577" s="266"/>
      <c r="F577" s="266"/>
      <c r="G577" s="266"/>
      <c r="H577" s="266"/>
    </row>
    <row r="578" spans="3:8" ht="12.75">
      <c r="C578" s="174"/>
      <c r="D578" s="265"/>
      <c r="E578" s="266"/>
      <c r="F578" s="266"/>
      <c r="G578" s="266"/>
      <c r="H578" s="266"/>
    </row>
    <row r="579" spans="3:8" ht="12.75">
      <c r="C579" s="174"/>
      <c r="D579" s="265"/>
      <c r="E579" s="266"/>
      <c r="F579" s="266"/>
      <c r="G579" s="266"/>
      <c r="H579" s="266"/>
    </row>
    <row r="580" spans="3:8" ht="12.75">
      <c r="C580" s="174"/>
      <c r="D580" s="265"/>
      <c r="E580" s="266"/>
      <c r="F580" s="266"/>
      <c r="G580" s="266"/>
      <c r="H580" s="266"/>
    </row>
    <row r="581" spans="3:8" ht="12.75">
      <c r="C581" s="174"/>
      <c r="D581" s="265"/>
      <c r="E581" s="266"/>
      <c r="F581" s="266"/>
      <c r="G581" s="266"/>
      <c r="H581" s="266"/>
    </row>
    <row r="582" spans="3:8" ht="12.75">
      <c r="C582" s="174"/>
      <c r="D582" s="265"/>
      <c r="E582" s="266"/>
      <c r="F582" s="266"/>
      <c r="G582" s="266"/>
      <c r="H582" s="266"/>
    </row>
    <row r="583" spans="3:8" ht="12.75">
      <c r="C583" s="174"/>
      <c r="D583" s="265"/>
      <c r="E583" s="266"/>
      <c r="F583" s="266"/>
      <c r="G583" s="266"/>
      <c r="H583" s="266"/>
    </row>
    <row r="584" spans="3:8" ht="12.75">
      <c r="C584" s="174"/>
      <c r="D584" s="265"/>
      <c r="E584" s="266"/>
      <c r="F584" s="266"/>
      <c r="G584" s="266"/>
      <c r="H584" s="266"/>
    </row>
    <row r="585" spans="3:8" ht="12.75">
      <c r="C585" s="174"/>
      <c r="D585" s="265"/>
      <c r="E585" s="266"/>
      <c r="F585" s="266"/>
      <c r="G585" s="266"/>
      <c r="H585" s="266"/>
    </row>
    <row r="586" spans="3:8" ht="12.75">
      <c r="C586" s="174"/>
      <c r="D586" s="265"/>
      <c r="E586" s="266"/>
      <c r="F586" s="266"/>
      <c r="G586" s="266"/>
      <c r="H586" s="266"/>
    </row>
    <row r="587" spans="3:8" ht="12.75">
      <c r="C587" s="174"/>
      <c r="D587" s="265"/>
      <c r="E587" s="266"/>
      <c r="F587" s="266"/>
      <c r="G587" s="266"/>
      <c r="H587" s="266"/>
    </row>
    <row r="588" spans="3:8" ht="12.75">
      <c r="C588" s="174"/>
      <c r="D588" s="265"/>
      <c r="E588" s="266"/>
      <c r="F588" s="266"/>
      <c r="G588" s="266"/>
      <c r="H588" s="266"/>
    </row>
    <row r="589" spans="3:8" ht="12.75">
      <c r="C589" s="174"/>
      <c r="D589" s="265"/>
      <c r="E589" s="266"/>
      <c r="F589" s="266"/>
      <c r="G589" s="266"/>
      <c r="H589" s="266"/>
    </row>
    <row r="590" spans="3:8" ht="12.75">
      <c r="C590" s="174"/>
      <c r="D590" s="265"/>
      <c r="E590" s="266"/>
      <c r="F590" s="266"/>
      <c r="G590" s="266"/>
      <c r="H590" s="266"/>
    </row>
    <row r="591" spans="3:8" ht="12.75">
      <c r="C591" s="174"/>
      <c r="D591" s="265"/>
      <c r="E591" s="266"/>
      <c r="F591" s="266"/>
      <c r="G591" s="266"/>
      <c r="H591" s="266"/>
    </row>
    <row r="592" spans="3:8" ht="12.75">
      <c r="C592" s="174"/>
      <c r="D592" s="265"/>
      <c r="E592" s="266"/>
      <c r="F592" s="266"/>
      <c r="G592" s="266"/>
      <c r="H592" s="266"/>
    </row>
    <row r="593" spans="3:8" ht="12.75">
      <c r="C593" s="174"/>
      <c r="D593" s="265"/>
      <c r="E593" s="266"/>
      <c r="F593" s="266"/>
      <c r="G593" s="266"/>
      <c r="H593" s="266"/>
    </row>
    <row r="594" spans="3:8" ht="12.75">
      <c r="C594" s="174"/>
      <c r="D594" s="265"/>
      <c r="E594" s="266"/>
      <c r="F594" s="266"/>
      <c r="G594" s="266"/>
      <c r="H594" s="266"/>
    </row>
    <row r="595" spans="3:8" ht="12.75">
      <c r="C595" s="174"/>
      <c r="D595" s="265"/>
      <c r="E595" s="266"/>
      <c r="F595" s="266"/>
      <c r="G595" s="266"/>
      <c r="H595" s="266"/>
    </row>
    <row r="596" spans="3:8" ht="12.75">
      <c r="C596" s="174"/>
      <c r="D596" s="265"/>
      <c r="E596" s="266"/>
      <c r="F596" s="266"/>
      <c r="G596" s="266"/>
      <c r="H596" s="266"/>
    </row>
    <row r="597" spans="3:8" ht="12.75">
      <c r="C597" s="174"/>
      <c r="D597" s="265"/>
      <c r="E597" s="266"/>
      <c r="F597" s="266"/>
      <c r="G597" s="266"/>
      <c r="H597" s="266"/>
    </row>
    <row r="598" spans="3:8" ht="12.75">
      <c r="C598" s="174"/>
      <c r="D598" s="265"/>
      <c r="E598" s="266"/>
      <c r="F598" s="266"/>
      <c r="G598" s="266"/>
      <c r="H598" s="266"/>
    </row>
    <row r="599" spans="3:8" ht="12.75">
      <c r="C599" s="174"/>
      <c r="D599" s="265"/>
      <c r="E599" s="266"/>
      <c r="F599" s="266"/>
      <c r="G599" s="266"/>
      <c r="H599" s="266"/>
    </row>
    <row r="600" spans="3:8" ht="12.75">
      <c r="C600" s="174"/>
      <c r="D600" s="265"/>
      <c r="E600" s="266"/>
      <c r="F600" s="266"/>
      <c r="G600" s="266"/>
      <c r="H600" s="266"/>
    </row>
    <row r="601" spans="3:8" ht="12.75">
      <c r="C601" s="174"/>
      <c r="D601" s="265"/>
      <c r="E601" s="266"/>
      <c r="F601" s="266"/>
      <c r="G601" s="266"/>
      <c r="H601" s="266"/>
    </row>
    <row r="602" spans="3:8" ht="12.75">
      <c r="C602" s="174"/>
      <c r="D602" s="265"/>
      <c r="E602" s="266"/>
      <c r="F602" s="266"/>
      <c r="G602" s="266"/>
      <c r="H602" s="266"/>
    </row>
    <row r="603" spans="3:8" ht="12.75">
      <c r="C603" s="174"/>
      <c r="D603" s="265"/>
      <c r="E603" s="266"/>
      <c r="F603" s="266"/>
      <c r="G603" s="266"/>
      <c r="H603" s="266"/>
    </row>
    <row r="604" spans="3:8" ht="12.75">
      <c r="C604" s="174"/>
      <c r="D604" s="265"/>
      <c r="E604" s="266"/>
      <c r="F604" s="266"/>
      <c r="G604" s="266"/>
      <c r="H604" s="266"/>
    </row>
    <row r="605" spans="3:8" ht="12.75">
      <c r="C605" s="174"/>
      <c r="D605" s="265"/>
      <c r="E605" s="266"/>
      <c r="F605" s="266"/>
      <c r="G605" s="266"/>
      <c r="H605" s="266"/>
    </row>
    <row r="606" spans="3:8" ht="12.75">
      <c r="C606" s="174"/>
      <c r="D606" s="265"/>
      <c r="E606" s="266"/>
      <c r="F606" s="266"/>
      <c r="G606" s="266"/>
      <c r="H606" s="266"/>
    </row>
    <row r="607" spans="3:8" ht="12.75">
      <c r="C607" s="174"/>
      <c r="D607" s="265"/>
      <c r="E607" s="266"/>
      <c r="F607" s="266"/>
      <c r="G607" s="266"/>
      <c r="H607" s="266"/>
    </row>
    <row r="608" spans="3:8" ht="12.75">
      <c r="C608" s="174"/>
      <c r="D608" s="265"/>
      <c r="E608" s="266"/>
      <c r="F608" s="266"/>
      <c r="G608" s="266"/>
      <c r="H608" s="266"/>
    </row>
    <row r="609" spans="3:8" ht="12.75">
      <c r="C609" s="174"/>
      <c r="D609" s="265"/>
      <c r="E609" s="266"/>
      <c r="F609" s="266"/>
      <c r="G609" s="266"/>
      <c r="H609" s="266"/>
    </row>
    <row r="610" spans="3:8" ht="12.75">
      <c r="C610" s="174"/>
      <c r="D610" s="265"/>
      <c r="E610" s="266"/>
      <c r="F610" s="266"/>
      <c r="G610" s="266"/>
      <c r="H610" s="266"/>
    </row>
    <row r="611" spans="3:8" ht="12.75">
      <c r="C611" s="174"/>
      <c r="D611" s="265"/>
      <c r="E611" s="266"/>
      <c r="F611" s="266"/>
      <c r="G611" s="266"/>
      <c r="H611" s="266"/>
    </row>
    <row r="612" spans="3:8" ht="12.75">
      <c r="C612" s="174"/>
      <c r="D612" s="265"/>
      <c r="E612" s="266"/>
      <c r="F612" s="266"/>
      <c r="G612" s="266"/>
      <c r="H612" s="266"/>
    </row>
    <row r="613" spans="3:8" ht="12.75">
      <c r="C613" s="174"/>
      <c r="D613" s="265"/>
      <c r="E613" s="266"/>
      <c r="F613" s="266"/>
      <c r="G613" s="266"/>
      <c r="H613" s="266"/>
    </row>
    <row r="614" spans="3:8" ht="12.75">
      <c r="C614" s="174"/>
      <c r="D614" s="265"/>
      <c r="E614" s="266"/>
      <c r="F614" s="266"/>
      <c r="G614" s="266"/>
      <c r="H614" s="266"/>
    </row>
    <row r="615" spans="3:8" ht="12.75">
      <c r="C615" s="174"/>
      <c r="D615" s="265"/>
      <c r="E615" s="266"/>
      <c r="F615" s="266"/>
      <c r="G615" s="266"/>
      <c r="H615" s="266"/>
    </row>
    <row r="616" spans="3:8" ht="12.75">
      <c r="C616" s="174"/>
      <c r="D616" s="265"/>
      <c r="E616" s="266"/>
      <c r="F616" s="266"/>
      <c r="G616" s="266"/>
      <c r="H616" s="266"/>
    </row>
    <row r="617" spans="3:8" ht="12.75">
      <c r="C617" s="174"/>
      <c r="D617" s="265"/>
      <c r="E617" s="266"/>
      <c r="F617" s="266"/>
      <c r="G617" s="266"/>
      <c r="H617" s="266"/>
    </row>
    <row r="618" spans="3:8" ht="12.75">
      <c r="C618" s="174"/>
      <c r="D618" s="265"/>
      <c r="E618" s="266"/>
      <c r="F618" s="266"/>
      <c r="G618" s="266"/>
      <c r="H618" s="266"/>
    </row>
    <row r="619" spans="3:8" ht="12.75">
      <c r="C619" s="174"/>
      <c r="D619" s="265"/>
      <c r="E619" s="266"/>
      <c r="F619" s="266"/>
      <c r="G619" s="266"/>
      <c r="H619" s="266"/>
    </row>
    <row r="620" spans="3:8" ht="12.75">
      <c r="C620" s="174"/>
      <c r="D620" s="265"/>
      <c r="E620" s="266"/>
      <c r="F620" s="266"/>
      <c r="G620" s="266"/>
      <c r="H620" s="266"/>
    </row>
    <row r="621" spans="3:8" ht="12.75">
      <c r="C621" s="174"/>
      <c r="D621" s="265"/>
      <c r="E621" s="266"/>
      <c r="F621" s="266"/>
      <c r="G621" s="266"/>
      <c r="H621" s="266"/>
    </row>
    <row r="622" spans="3:8" ht="12.75">
      <c r="C622" s="174"/>
      <c r="D622" s="265"/>
      <c r="E622" s="266"/>
      <c r="F622" s="266"/>
      <c r="G622" s="266"/>
      <c r="H622" s="266"/>
    </row>
    <row r="623" spans="3:8" ht="12.75">
      <c r="C623" s="174"/>
      <c r="D623" s="265"/>
      <c r="E623" s="266"/>
      <c r="F623" s="266"/>
      <c r="G623" s="266"/>
      <c r="H623" s="266"/>
    </row>
    <row r="624" spans="3:8" ht="12.75">
      <c r="C624" s="174"/>
      <c r="D624" s="265"/>
      <c r="E624" s="266"/>
      <c r="F624" s="266"/>
      <c r="G624" s="266"/>
      <c r="H624" s="266"/>
    </row>
    <row r="625" spans="3:8" ht="12.75">
      <c r="C625" s="174"/>
      <c r="D625" s="265"/>
      <c r="E625" s="266"/>
      <c r="F625" s="266"/>
      <c r="G625" s="266"/>
      <c r="H625" s="266"/>
    </row>
    <row r="626" spans="3:8" ht="12.75">
      <c r="C626" s="174"/>
      <c r="D626" s="265"/>
      <c r="E626" s="266"/>
      <c r="F626" s="266"/>
      <c r="G626" s="266"/>
      <c r="H626" s="266"/>
    </row>
    <row r="627" spans="3:8" ht="12.75">
      <c r="C627" s="174"/>
      <c r="D627" s="265"/>
      <c r="E627" s="266"/>
      <c r="F627" s="266"/>
      <c r="G627" s="266"/>
      <c r="H627" s="266"/>
    </row>
    <row r="628" spans="3:8" ht="12.75">
      <c r="C628" s="174"/>
      <c r="D628" s="265"/>
      <c r="E628" s="266"/>
      <c r="F628" s="266"/>
      <c r="G628" s="266"/>
      <c r="H628" s="266"/>
    </row>
    <row r="629" spans="3:8" ht="12.75">
      <c r="C629" s="174"/>
      <c r="D629" s="265"/>
      <c r="E629" s="266"/>
      <c r="F629" s="266"/>
      <c r="G629" s="266"/>
      <c r="H629" s="266"/>
    </row>
    <row r="630" spans="3:8" ht="12.75">
      <c r="C630" s="174"/>
      <c r="D630" s="265"/>
      <c r="E630" s="266"/>
      <c r="F630" s="266"/>
      <c r="G630" s="266"/>
      <c r="H630" s="266"/>
    </row>
    <row r="631" spans="3:8" ht="12.75">
      <c r="C631" s="174"/>
      <c r="D631" s="265"/>
      <c r="E631" s="266"/>
      <c r="F631" s="266"/>
      <c r="G631" s="266"/>
      <c r="H631" s="266"/>
    </row>
    <row r="632" spans="3:8" ht="12.75">
      <c r="C632" s="174"/>
      <c r="D632" s="265"/>
      <c r="E632" s="266"/>
      <c r="F632" s="266"/>
      <c r="G632" s="266"/>
      <c r="H632" s="266"/>
    </row>
    <row r="633" spans="3:8" ht="12.75">
      <c r="C633" s="174"/>
      <c r="D633" s="265"/>
      <c r="E633" s="266"/>
      <c r="F633" s="266"/>
      <c r="G633" s="266"/>
      <c r="H633" s="266"/>
    </row>
    <row r="634" spans="3:8" ht="12.75">
      <c r="C634" s="174"/>
      <c r="D634" s="265"/>
      <c r="E634" s="266"/>
      <c r="F634" s="266"/>
      <c r="G634" s="266"/>
      <c r="H634" s="266"/>
    </row>
    <row r="635" spans="3:8" ht="12.75">
      <c r="C635" s="174"/>
      <c r="D635" s="265"/>
      <c r="E635" s="266"/>
      <c r="F635" s="266"/>
      <c r="G635" s="266"/>
      <c r="H635" s="266"/>
    </row>
    <row r="636" spans="3:8" ht="12.75">
      <c r="C636" s="174"/>
      <c r="D636" s="265"/>
      <c r="E636" s="266"/>
      <c r="F636" s="266"/>
      <c r="G636" s="266"/>
      <c r="H636" s="266"/>
    </row>
    <row r="637" spans="3:8" ht="12.75">
      <c r="C637" s="174"/>
      <c r="D637" s="265"/>
      <c r="E637" s="266"/>
      <c r="F637" s="266"/>
      <c r="G637" s="266"/>
      <c r="H637" s="266"/>
    </row>
    <row r="638" spans="3:8" ht="12.75">
      <c r="C638" s="174"/>
      <c r="D638" s="265"/>
      <c r="E638" s="266"/>
      <c r="F638" s="266"/>
      <c r="G638" s="266"/>
      <c r="H638" s="266"/>
    </row>
    <row r="639" spans="3:8" ht="12.75">
      <c r="C639" s="174"/>
      <c r="D639" s="265"/>
      <c r="E639" s="266"/>
      <c r="F639" s="266"/>
      <c r="G639" s="266"/>
      <c r="H639" s="266"/>
    </row>
    <row r="640" spans="3:8" ht="12.75">
      <c r="C640" s="174"/>
      <c r="D640" s="265"/>
      <c r="E640" s="266"/>
      <c r="F640" s="266"/>
      <c r="G640" s="266"/>
      <c r="H640" s="266"/>
    </row>
    <row r="641" spans="3:8" ht="12.75">
      <c r="C641" s="174"/>
      <c r="D641" s="265"/>
      <c r="E641" s="266"/>
      <c r="F641" s="266"/>
      <c r="G641" s="266"/>
      <c r="H641" s="266"/>
    </row>
    <row r="642" spans="3:8" ht="12.75">
      <c r="C642" s="174"/>
      <c r="D642" s="265"/>
      <c r="E642" s="266"/>
      <c r="F642" s="266"/>
      <c r="G642" s="266"/>
      <c r="H642" s="266"/>
    </row>
    <row r="643" spans="3:8" ht="12.75">
      <c r="C643" s="174"/>
      <c r="D643" s="265"/>
      <c r="E643" s="266"/>
      <c r="F643" s="266"/>
      <c r="G643" s="266"/>
      <c r="H643" s="266"/>
    </row>
    <row r="644" spans="3:8" ht="12.75">
      <c r="C644" s="174"/>
      <c r="D644" s="265"/>
      <c r="E644" s="266"/>
      <c r="F644" s="266"/>
      <c r="G644" s="266"/>
      <c r="H644" s="266"/>
    </row>
    <row r="645" spans="3:8" ht="12.75">
      <c r="C645" s="174"/>
      <c r="D645" s="265"/>
      <c r="E645" s="266"/>
      <c r="F645" s="266"/>
      <c r="G645" s="266"/>
      <c r="H645" s="266"/>
    </row>
    <row r="646" spans="3:8" ht="12.75">
      <c r="C646" s="174"/>
      <c r="D646" s="265"/>
      <c r="E646" s="266"/>
      <c r="F646" s="266"/>
      <c r="G646" s="266"/>
      <c r="H646" s="266"/>
    </row>
    <row r="647" spans="3:8" ht="12.75">
      <c r="C647" s="174"/>
      <c r="D647" s="265"/>
      <c r="E647" s="266"/>
      <c r="F647" s="266"/>
      <c r="G647" s="266"/>
      <c r="H647" s="266"/>
    </row>
    <row r="648" spans="3:8" ht="12.75">
      <c r="C648" s="174"/>
      <c r="D648" s="265"/>
      <c r="E648" s="266"/>
      <c r="F648" s="266"/>
      <c r="G648" s="266"/>
      <c r="H648" s="266"/>
    </row>
    <row r="649" spans="3:8" ht="12.75">
      <c r="C649" s="174"/>
      <c r="D649" s="265"/>
      <c r="E649" s="266"/>
      <c r="F649" s="266"/>
      <c r="G649" s="266"/>
      <c r="H649" s="266"/>
    </row>
    <row r="650" spans="3:8" ht="12.75">
      <c r="C650" s="174"/>
      <c r="D650" s="265"/>
      <c r="E650" s="266"/>
      <c r="F650" s="266"/>
      <c r="G650" s="266"/>
      <c r="H650" s="266"/>
    </row>
    <row r="651" spans="3:8" ht="12.75">
      <c r="C651" s="174"/>
      <c r="D651" s="265"/>
      <c r="E651" s="266"/>
      <c r="F651" s="266"/>
      <c r="G651" s="266"/>
      <c r="H651" s="266"/>
    </row>
    <row r="652" spans="3:8" ht="12.75">
      <c r="C652" s="174"/>
      <c r="D652" s="265"/>
      <c r="E652" s="266"/>
      <c r="F652" s="266"/>
      <c r="G652" s="266"/>
      <c r="H652" s="266"/>
    </row>
    <row r="653" spans="3:8" ht="12.75">
      <c r="C653" s="174"/>
      <c r="D653" s="265"/>
      <c r="E653" s="266"/>
      <c r="F653" s="266"/>
      <c r="G653" s="266"/>
      <c r="H653" s="266"/>
    </row>
    <row r="654" spans="3:8" ht="12.75">
      <c r="C654" s="174"/>
      <c r="D654" s="265"/>
      <c r="E654" s="266"/>
      <c r="F654" s="266"/>
      <c r="G654" s="266"/>
      <c r="H654" s="266"/>
    </row>
    <row r="655" spans="3:8" ht="12.75">
      <c r="C655" s="174"/>
      <c r="D655" s="265"/>
      <c r="E655" s="266"/>
      <c r="F655" s="266"/>
      <c r="G655" s="266"/>
      <c r="H655" s="266"/>
    </row>
    <row r="656" spans="3:8" ht="12.75">
      <c r="C656" s="174"/>
      <c r="D656" s="265"/>
      <c r="E656" s="266"/>
      <c r="F656" s="266"/>
      <c r="G656" s="266"/>
      <c r="H656" s="266"/>
    </row>
    <row r="657" spans="3:8" ht="12.75">
      <c r="C657" s="174"/>
      <c r="D657" s="265"/>
      <c r="E657" s="266"/>
      <c r="F657" s="266"/>
      <c r="G657" s="266"/>
      <c r="H657" s="266"/>
    </row>
    <row r="658" spans="3:8" ht="12.75">
      <c r="C658" s="174"/>
      <c r="D658" s="265"/>
      <c r="E658" s="266"/>
      <c r="F658" s="266"/>
      <c r="G658" s="266"/>
      <c r="H658" s="266"/>
    </row>
    <row r="659" spans="3:8" ht="12.75">
      <c r="C659" s="174"/>
      <c r="D659" s="265"/>
      <c r="E659" s="266"/>
      <c r="F659" s="266"/>
      <c r="G659" s="266"/>
      <c r="H659" s="266"/>
    </row>
    <row r="660" spans="3:8" ht="12.75">
      <c r="C660" s="174"/>
      <c r="D660" s="265"/>
      <c r="E660" s="266"/>
      <c r="F660" s="266"/>
      <c r="G660" s="266"/>
      <c r="H660" s="266"/>
    </row>
    <row r="661" spans="3:8" ht="12.75">
      <c r="C661" s="174"/>
      <c r="D661" s="265"/>
      <c r="E661" s="266"/>
      <c r="F661" s="266"/>
      <c r="G661" s="266"/>
      <c r="H661" s="266"/>
    </row>
    <row r="662" spans="3:8" ht="12.75">
      <c r="C662" s="174"/>
      <c r="D662" s="265"/>
      <c r="E662" s="266"/>
      <c r="F662" s="266"/>
      <c r="G662" s="266"/>
      <c r="H662" s="266"/>
    </row>
    <row r="663" spans="3:8" ht="12.75">
      <c r="C663" s="174"/>
      <c r="D663" s="265"/>
      <c r="E663" s="266"/>
      <c r="F663" s="266"/>
      <c r="G663" s="266"/>
      <c r="H663" s="266"/>
    </row>
    <row r="664" spans="3:8" ht="12.75">
      <c r="C664" s="174"/>
      <c r="D664" s="265"/>
      <c r="E664" s="266"/>
      <c r="F664" s="266"/>
      <c r="G664" s="266"/>
      <c r="H664" s="266"/>
    </row>
    <row r="665" spans="3:8" ht="12.75">
      <c r="C665" s="174"/>
      <c r="D665" s="265"/>
      <c r="E665" s="266"/>
      <c r="F665" s="266"/>
      <c r="G665" s="266"/>
      <c r="H665" s="266"/>
    </row>
    <row r="666" spans="3:8" ht="12.75">
      <c r="C666" s="174"/>
      <c r="D666" s="265"/>
      <c r="E666" s="266"/>
      <c r="F666" s="266"/>
      <c r="G666" s="266"/>
      <c r="H666" s="266"/>
    </row>
    <row r="667" spans="3:8" ht="12.75">
      <c r="C667" s="174"/>
      <c r="D667" s="265"/>
      <c r="E667" s="266"/>
      <c r="F667" s="266"/>
      <c r="G667" s="266"/>
      <c r="H667" s="266"/>
    </row>
    <row r="668" spans="3:8" ht="12.75">
      <c r="C668" s="174"/>
      <c r="D668" s="265"/>
      <c r="E668" s="266"/>
      <c r="F668" s="266"/>
      <c r="G668" s="266"/>
      <c r="H668" s="266"/>
    </row>
    <row r="669" spans="3:8" ht="12.75">
      <c r="C669" s="174"/>
      <c r="D669" s="265"/>
      <c r="E669" s="266"/>
      <c r="F669" s="266"/>
      <c r="G669" s="266"/>
      <c r="H669" s="266"/>
    </row>
    <row r="670" spans="3:8" ht="12.75">
      <c r="C670" s="174"/>
      <c r="D670" s="265"/>
      <c r="E670" s="266"/>
      <c r="F670" s="266"/>
      <c r="G670" s="266"/>
      <c r="H670" s="266"/>
    </row>
    <row r="671" spans="3:8" ht="12.75">
      <c r="C671" s="174"/>
      <c r="D671" s="265"/>
      <c r="E671" s="266"/>
      <c r="F671" s="266"/>
      <c r="G671" s="266"/>
      <c r="H671" s="266"/>
    </row>
    <row r="672" spans="3:8" ht="12.75">
      <c r="C672" s="174"/>
      <c r="D672" s="265"/>
      <c r="E672" s="266"/>
      <c r="F672" s="266"/>
      <c r="G672" s="266"/>
      <c r="H672" s="266"/>
    </row>
    <row r="673" spans="3:8" ht="12.75">
      <c r="C673" s="174"/>
      <c r="D673" s="265"/>
      <c r="E673" s="266"/>
      <c r="F673" s="266"/>
      <c r="G673" s="266"/>
      <c r="H673" s="266"/>
    </row>
    <row r="674" spans="3:8" ht="12.75">
      <c r="C674" s="174"/>
      <c r="D674" s="265"/>
      <c r="E674" s="266"/>
      <c r="F674" s="266"/>
      <c r="G674" s="266"/>
      <c r="H674" s="266"/>
    </row>
    <row r="675" spans="3:8" ht="12.75">
      <c r="C675" s="174"/>
      <c r="D675" s="265"/>
      <c r="E675" s="266"/>
      <c r="F675" s="266"/>
      <c r="G675" s="266"/>
      <c r="H675" s="266"/>
    </row>
    <row r="676" spans="3:8" ht="12.75">
      <c r="C676" s="174"/>
      <c r="D676" s="265"/>
      <c r="E676" s="266"/>
      <c r="F676" s="266"/>
      <c r="G676" s="266"/>
      <c r="H676" s="266"/>
    </row>
    <row r="677" spans="3:8" ht="12.75">
      <c r="C677" s="174"/>
      <c r="D677" s="265"/>
      <c r="E677" s="266"/>
      <c r="F677" s="266"/>
      <c r="G677" s="266"/>
      <c r="H677" s="266"/>
    </row>
    <row r="678" spans="3:8" ht="12.75">
      <c r="C678" s="174"/>
      <c r="D678" s="265"/>
      <c r="E678" s="266"/>
      <c r="F678" s="266"/>
      <c r="G678" s="266"/>
      <c r="H678" s="266"/>
    </row>
    <row r="679" spans="3:8" ht="12.75">
      <c r="C679" s="174"/>
      <c r="D679" s="265"/>
      <c r="E679" s="266"/>
      <c r="F679" s="266"/>
      <c r="G679" s="266"/>
      <c r="H679" s="266"/>
    </row>
    <row r="680" spans="3:8" ht="12.75">
      <c r="C680" s="174"/>
      <c r="D680" s="265"/>
      <c r="E680" s="266"/>
      <c r="F680" s="266"/>
      <c r="G680" s="266"/>
      <c r="H680" s="266"/>
    </row>
    <row r="681" spans="3:8" ht="12.75">
      <c r="C681" s="174"/>
      <c r="D681" s="265"/>
      <c r="E681" s="266"/>
      <c r="F681" s="266"/>
      <c r="G681" s="266"/>
      <c r="H681" s="266"/>
    </row>
    <row r="682" spans="3:8" ht="12.75">
      <c r="C682" s="174"/>
      <c r="D682" s="265"/>
      <c r="E682" s="266"/>
      <c r="F682" s="266"/>
      <c r="G682" s="266"/>
      <c r="H682" s="266"/>
    </row>
    <row r="683" spans="3:8" ht="12.75">
      <c r="C683" s="174"/>
      <c r="D683" s="265"/>
      <c r="E683" s="266"/>
      <c r="F683" s="266"/>
      <c r="G683" s="266"/>
      <c r="H683" s="266"/>
    </row>
    <row r="684" spans="3:8" ht="12.75">
      <c r="C684" s="174"/>
      <c r="D684" s="265"/>
      <c r="E684" s="266"/>
      <c r="F684" s="266"/>
      <c r="G684" s="266"/>
      <c r="H684" s="266"/>
    </row>
    <row r="685" spans="3:8" ht="12.75">
      <c r="C685" s="174"/>
      <c r="D685" s="265"/>
      <c r="E685" s="266"/>
      <c r="F685" s="266"/>
      <c r="G685" s="266"/>
      <c r="H685" s="266"/>
    </row>
    <row r="686" spans="3:8" ht="12.75">
      <c r="C686" s="174"/>
      <c r="D686" s="265"/>
      <c r="E686" s="266"/>
      <c r="F686" s="266"/>
      <c r="G686" s="266"/>
      <c r="H686" s="266"/>
    </row>
    <row r="687" spans="3:8" ht="12.75">
      <c r="C687" s="174"/>
      <c r="D687" s="265"/>
      <c r="E687" s="266"/>
      <c r="F687" s="266"/>
      <c r="G687" s="266"/>
      <c r="H687" s="266"/>
    </row>
    <row r="688" spans="3:8" ht="12.75">
      <c r="C688" s="174"/>
      <c r="D688" s="265"/>
      <c r="E688" s="266"/>
      <c r="F688" s="266"/>
      <c r="G688" s="266"/>
      <c r="H688" s="266"/>
    </row>
    <row r="689" spans="3:8" ht="12.75">
      <c r="C689" s="174"/>
      <c r="D689" s="265"/>
      <c r="E689" s="266"/>
      <c r="F689" s="266"/>
      <c r="G689" s="266"/>
      <c r="H689" s="266"/>
    </row>
    <row r="690" spans="3:8" ht="12.75">
      <c r="C690" s="174"/>
      <c r="D690" s="265"/>
      <c r="E690" s="266"/>
      <c r="F690" s="266"/>
      <c r="G690" s="266"/>
      <c r="H690" s="266"/>
    </row>
    <row r="691" spans="3:8" ht="12.75">
      <c r="C691" s="174"/>
      <c r="D691" s="265"/>
      <c r="E691" s="266"/>
      <c r="F691" s="266"/>
      <c r="G691" s="266"/>
      <c r="H691" s="266"/>
    </row>
    <row r="692" spans="3:8" ht="12.75">
      <c r="C692" s="174"/>
      <c r="D692" s="265"/>
      <c r="E692" s="266"/>
      <c r="F692" s="266"/>
      <c r="G692" s="266"/>
      <c r="H692" s="266"/>
    </row>
    <row r="693" spans="3:8" ht="12.75">
      <c r="C693" s="174"/>
      <c r="D693" s="265"/>
      <c r="E693" s="266"/>
      <c r="F693" s="266"/>
      <c r="G693" s="266"/>
      <c r="H693" s="266"/>
    </row>
    <row r="694" spans="3:8" ht="12.75">
      <c r="C694" s="174"/>
      <c r="D694" s="265"/>
      <c r="E694" s="266"/>
      <c r="F694" s="266"/>
      <c r="G694" s="266"/>
      <c r="H694" s="266"/>
    </row>
    <row r="695" spans="3:8" ht="12.75">
      <c r="C695" s="174"/>
      <c r="D695" s="265"/>
      <c r="E695" s="266"/>
      <c r="F695" s="266"/>
      <c r="G695" s="266"/>
      <c r="H695" s="266"/>
    </row>
    <row r="696" spans="3:8" ht="12.75">
      <c r="C696" s="174"/>
      <c r="D696" s="265"/>
      <c r="E696" s="266"/>
      <c r="F696" s="266"/>
      <c r="G696" s="266"/>
      <c r="H696" s="266"/>
    </row>
    <row r="697" spans="3:8" ht="12.75">
      <c r="C697" s="174"/>
      <c r="D697" s="265"/>
      <c r="E697" s="266"/>
      <c r="F697" s="266"/>
      <c r="G697" s="266"/>
      <c r="H697" s="266"/>
    </row>
    <row r="698" spans="3:8" ht="12.75">
      <c r="C698" s="174"/>
      <c r="D698" s="265"/>
      <c r="E698" s="266"/>
      <c r="F698" s="266"/>
      <c r="G698" s="266"/>
      <c r="H698" s="266"/>
    </row>
    <row r="699" spans="3:8" ht="12.75">
      <c r="C699" s="174"/>
      <c r="D699" s="265"/>
      <c r="E699" s="266"/>
      <c r="F699" s="266"/>
      <c r="G699" s="266"/>
      <c r="H699" s="266"/>
    </row>
    <row r="700" spans="3:8" ht="12.75">
      <c r="C700" s="174"/>
      <c r="D700" s="265"/>
      <c r="E700" s="266"/>
      <c r="F700" s="266"/>
      <c r="G700" s="266"/>
      <c r="H700" s="266"/>
    </row>
    <row r="701" spans="3:8" ht="12.75">
      <c r="C701" s="174"/>
      <c r="D701" s="265"/>
      <c r="E701" s="266"/>
      <c r="F701" s="266"/>
      <c r="G701" s="266"/>
      <c r="H701" s="266"/>
    </row>
    <row r="702" spans="3:8" ht="12.75">
      <c r="C702" s="174"/>
      <c r="D702" s="265"/>
      <c r="E702" s="266"/>
      <c r="F702" s="266"/>
      <c r="G702" s="266"/>
      <c r="H702" s="266"/>
    </row>
    <row r="703" spans="3:8" ht="12.75">
      <c r="C703" s="174"/>
      <c r="D703" s="265"/>
      <c r="E703" s="266"/>
      <c r="F703" s="266"/>
      <c r="G703" s="266"/>
      <c r="H703" s="266"/>
    </row>
    <row r="704" spans="3:8" ht="12.75">
      <c r="C704" s="174"/>
      <c r="D704" s="265"/>
      <c r="E704" s="266"/>
      <c r="F704" s="266"/>
      <c r="G704" s="266"/>
      <c r="H704" s="266"/>
    </row>
    <row r="705" spans="3:8" ht="12.75">
      <c r="C705" s="174"/>
      <c r="D705" s="265"/>
      <c r="E705" s="266"/>
      <c r="F705" s="266"/>
      <c r="G705" s="266"/>
      <c r="H705" s="266"/>
    </row>
    <row r="706" spans="3:8" ht="12.75">
      <c r="C706" s="174"/>
      <c r="D706" s="265"/>
      <c r="E706" s="266"/>
      <c r="F706" s="266"/>
      <c r="G706" s="266"/>
      <c r="H706" s="266"/>
    </row>
    <row r="707" spans="3:8" ht="12.75">
      <c r="C707" s="174"/>
      <c r="D707" s="265"/>
      <c r="E707" s="266"/>
      <c r="F707" s="266"/>
      <c r="G707" s="266"/>
      <c r="H707" s="266"/>
    </row>
    <row r="708" spans="3:8" ht="12.75">
      <c r="C708" s="174"/>
      <c r="D708" s="265"/>
      <c r="E708" s="266"/>
      <c r="F708" s="266"/>
      <c r="G708" s="266"/>
      <c r="H708" s="266"/>
    </row>
    <row r="709" spans="3:8" ht="12.75">
      <c r="C709" s="174"/>
      <c r="D709" s="265"/>
      <c r="E709" s="266"/>
      <c r="F709" s="266"/>
      <c r="G709" s="266"/>
      <c r="H709" s="266"/>
    </row>
    <row r="710" spans="3:8" ht="12.75">
      <c r="C710" s="174"/>
      <c r="D710" s="265"/>
      <c r="E710" s="266"/>
      <c r="F710" s="266"/>
      <c r="G710" s="266"/>
      <c r="H710" s="266"/>
    </row>
    <row r="711" spans="3:8" ht="12.75">
      <c r="C711" s="174"/>
      <c r="D711" s="265"/>
      <c r="E711" s="266"/>
      <c r="F711" s="266"/>
      <c r="G711" s="266"/>
      <c r="H711" s="266"/>
    </row>
    <row r="712" spans="3:8" ht="12.75">
      <c r="C712" s="174"/>
      <c r="D712" s="265"/>
      <c r="E712" s="266"/>
      <c r="F712" s="266"/>
      <c r="G712" s="266"/>
      <c r="H712" s="266"/>
    </row>
    <row r="713" spans="3:8" ht="12.75">
      <c r="C713" s="174"/>
      <c r="D713" s="265"/>
      <c r="E713" s="266"/>
      <c r="F713" s="266"/>
      <c r="G713" s="266"/>
      <c r="H713" s="266"/>
    </row>
    <row r="714" spans="3:8" ht="12.75">
      <c r="C714" s="174"/>
      <c r="D714" s="265"/>
      <c r="E714" s="266"/>
      <c r="F714" s="266"/>
      <c r="G714" s="266"/>
      <c r="H714" s="266"/>
    </row>
    <row r="715" spans="3:8" ht="12.75">
      <c r="C715" s="174"/>
      <c r="D715" s="265"/>
      <c r="E715" s="266"/>
      <c r="F715" s="266"/>
      <c r="G715" s="266"/>
      <c r="H715" s="266"/>
    </row>
    <row r="716" spans="3:8" ht="12.75">
      <c r="C716" s="174"/>
      <c r="D716" s="265"/>
      <c r="E716" s="266"/>
      <c r="F716" s="266"/>
      <c r="G716" s="266"/>
      <c r="H716" s="266"/>
    </row>
    <row r="717" spans="3:8" ht="12.75">
      <c r="C717" s="174"/>
      <c r="D717" s="265"/>
      <c r="E717" s="266"/>
      <c r="F717" s="266"/>
      <c r="G717" s="266"/>
      <c r="H717" s="266"/>
    </row>
    <row r="718" spans="3:8" ht="12.75">
      <c r="C718" s="174"/>
      <c r="D718" s="265"/>
      <c r="E718" s="266"/>
      <c r="F718" s="266"/>
      <c r="G718" s="266"/>
      <c r="H718" s="266"/>
    </row>
    <row r="719" spans="3:8" ht="12.75">
      <c r="C719" s="174"/>
      <c r="D719" s="265"/>
      <c r="E719" s="266"/>
      <c r="F719" s="266"/>
      <c r="G719" s="266"/>
      <c r="H719" s="266"/>
    </row>
    <row r="720" spans="3:8" ht="12.75">
      <c r="C720" s="174"/>
      <c r="D720" s="265"/>
      <c r="E720" s="266"/>
      <c r="F720" s="266"/>
      <c r="G720" s="266"/>
      <c r="H720" s="266"/>
    </row>
    <row r="721" spans="3:8" ht="12.75">
      <c r="C721" s="174"/>
      <c r="D721" s="265"/>
      <c r="E721" s="266"/>
      <c r="F721" s="266"/>
      <c r="G721" s="266"/>
      <c r="H721" s="266"/>
    </row>
    <row r="722" spans="3:8" ht="12.75">
      <c r="C722" s="174"/>
      <c r="D722" s="265"/>
      <c r="E722" s="266"/>
      <c r="F722" s="266"/>
      <c r="G722" s="266"/>
      <c r="H722" s="266"/>
    </row>
    <row r="723" spans="3:8" ht="12.75">
      <c r="C723" s="174"/>
      <c r="D723" s="265"/>
      <c r="E723" s="266"/>
      <c r="F723" s="266"/>
      <c r="G723" s="266"/>
      <c r="H723" s="266"/>
    </row>
    <row r="724" spans="3:8" ht="12.75">
      <c r="C724" s="174"/>
      <c r="D724" s="265"/>
      <c r="E724" s="266"/>
      <c r="F724" s="266"/>
      <c r="G724" s="266"/>
      <c r="H724" s="266"/>
    </row>
    <row r="725" spans="3:8" ht="12.75">
      <c r="C725" s="174"/>
      <c r="D725" s="265"/>
      <c r="E725" s="266"/>
      <c r="F725" s="266"/>
      <c r="G725" s="266"/>
      <c r="H725" s="266"/>
    </row>
    <row r="726" spans="3:8" ht="12.75">
      <c r="C726" s="174"/>
      <c r="D726" s="265"/>
      <c r="E726" s="266"/>
      <c r="F726" s="266"/>
      <c r="G726" s="266"/>
      <c r="H726" s="266"/>
    </row>
    <row r="727" spans="3:8" ht="12.75">
      <c r="C727" s="174"/>
      <c r="D727" s="265"/>
      <c r="E727" s="266"/>
      <c r="F727" s="266"/>
      <c r="G727" s="266"/>
      <c r="H727" s="266"/>
    </row>
    <row r="728" spans="3:8" ht="12.75">
      <c r="C728" s="174"/>
      <c r="D728" s="265"/>
      <c r="E728" s="266"/>
      <c r="F728" s="266"/>
      <c r="G728" s="266"/>
      <c r="H728" s="266"/>
    </row>
    <row r="729" spans="3:8" ht="12.75">
      <c r="C729" s="174"/>
      <c r="D729" s="265"/>
      <c r="E729" s="266"/>
      <c r="F729" s="266"/>
      <c r="G729" s="266"/>
      <c r="H729" s="266"/>
    </row>
    <row r="730" spans="3:8" ht="12.75">
      <c r="C730" s="174"/>
      <c r="D730" s="265"/>
      <c r="E730" s="266"/>
      <c r="F730" s="266"/>
      <c r="G730" s="266"/>
      <c r="H730" s="266"/>
    </row>
    <row r="731" spans="3:8" ht="12.75">
      <c r="C731" s="174"/>
      <c r="D731" s="265"/>
      <c r="E731" s="266"/>
      <c r="F731" s="266"/>
      <c r="G731" s="266"/>
      <c r="H731" s="266"/>
    </row>
    <row r="732" spans="3:8" ht="12.75">
      <c r="C732" s="174"/>
      <c r="D732" s="265"/>
      <c r="E732" s="266"/>
      <c r="F732" s="266"/>
      <c r="G732" s="266"/>
      <c r="H732" s="266"/>
    </row>
    <row r="733" spans="3:8" ht="12.75">
      <c r="C733" s="174"/>
      <c r="D733" s="265"/>
      <c r="E733" s="266"/>
      <c r="F733" s="266"/>
      <c r="G733" s="266"/>
      <c r="H733" s="266"/>
    </row>
    <row r="734" spans="3:8" ht="12.75">
      <c r="C734" s="174"/>
      <c r="D734" s="265"/>
      <c r="E734" s="266"/>
      <c r="F734" s="266"/>
      <c r="G734" s="266"/>
      <c r="H734" s="266"/>
    </row>
    <row r="735" spans="3:8" ht="12.75">
      <c r="C735" s="174"/>
      <c r="D735" s="265"/>
      <c r="E735" s="266"/>
      <c r="F735" s="266"/>
      <c r="G735" s="266"/>
      <c r="H735" s="266"/>
    </row>
    <row r="736" spans="3:8" ht="12.75">
      <c r="C736" s="174"/>
      <c r="D736" s="265"/>
      <c r="E736" s="266"/>
      <c r="F736" s="266"/>
      <c r="G736" s="266"/>
      <c r="H736" s="266"/>
    </row>
    <row r="737" spans="3:8" ht="12.75">
      <c r="C737" s="174"/>
      <c r="D737" s="265"/>
      <c r="E737" s="266"/>
      <c r="F737" s="266"/>
      <c r="G737" s="266"/>
      <c r="H737" s="266"/>
    </row>
    <row r="738" spans="3:8" ht="12.75">
      <c r="C738" s="174"/>
      <c r="D738" s="265"/>
      <c r="E738" s="266"/>
      <c r="F738" s="266"/>
      <c r="G738" s="266"/>
      <c r="H738" s="266"/>
    </row>
    <row r="739" spans="3:8" ht="12.75">
      <c r="C739" s="174"/>
      <c r="D739" s="265"/>
      <c r="E739" s="266"/>
      <c r="F739" s="266"/>
      <c r="G739" s="266"/>
      <c r="H739" s="266"/>
    </row>
    <row r="740" spans="3:8" ht="12.75">
      <c r="C740" s="174"/>
      <c r="D740" s="265"/>
      <c r="E740" s="266"/>
      <c r="F740" s="266"/>
      <c r="G740" s="266"/>
      <c r="H740" s="266"/>
    </row>
    <row r="741" spans="3:8" ht="12.75">
      <c r="C741" s="174"/>
      <c r="D741" s="265"/>
      <c r="E741" s="266"/>
      <c r="F741" s="266"/>
      <c r="G741" s="266"/>
      <c r="H741" s="266"/>
    </row>
    <row r="742" spans="3:8" ht="12.75">
      <c r="C742" s="174"/>
      <c r="D742" s="265"/>
      <c r="E742" s="266"/>
      <c r="F742" s="266"/>
      <c r="G742" s="266"/>
      <c r="H742" s="266"/>
    </row>
    <row r="743" spans="3:8" ht="12.75">
      <c r="C743" s="174"/>
      <c r="D743" s="265"/>
      <c r="E743" s="266"/>
      <c r="F743" s="266"/>
      <c r="G743" s="266"/>
      <c r="H743" s="266"/>
    </row>
    <row r="744" spans="3:8" ht="12.75">
      <c r="C744" s="174"/>
      <c r="D744" s="265"/>
      <c r="E744" s="266"/>
      <c r="F744" s="266"/>
      <c r="G744" s="266"/>
      <c r="H744" s="266"/>
    </row>
    <row r="745" spans="3:8" ht="12.75">
      <c r="C745" s="174"/>
      <c r="D745" s="265"/>
      <c r="E745" s="266"/>
      <c r="F745" s="266"/>
      <c r="G745" s="266"/>
      <c r="H745" s="266"/>
    </row>
    <row r="746" spans="3:8" ht="12.75">
      <c r="C746" s="174"/>
      <c r="D746" s="265"/>
      <c r="E746" s="266"/>
      <c r="F746" s="266"/>
      <c r="G746" s="266"/>
      <c r="H746" s="266"/>
    </row>
    <row r="747" spans="3:8" ht="12.75">
      <c r="C747" s="174"/>
      <c r="D747" s="265"/>
      <c r="E747" s="266"/>
      <c r="F747" s="266"/>
      <c r="G747" s="266"/>
      <c r="H747" s="266"/>
    </row>
    <row r="748" spans="3:8" ht="12.75">
      <c r="C748" s="174"/>
      <c r="D748" s="265"/>
      <c r="E748" s="266"/>
      <c r="F748" s="266"/>
      <c r="G748" s="266"/>
      <c r="H748" s="266"/>
    </row>
    <row r="749" spans="3:8" ht="12.75">
      <c r="C749" s="174"/>
      <c r="D749" s="265"/>
      <c r="E749" s="266"/>
      <c r="F749" s="266"/>
      <c r="G749" s="266"/>
      <c r="H749" s="266"/>
    </row>
    <row r="750" spans="3:8" ht="12.75">
      <c r="C750" s="174"/>
      <c r="D750" s="265"/>
      <c r="E750" s="266"/>
      <c r="F750" s="266"/>
      <c r="G750" s="266"/>
      <c r="H750" s="266"/>
    </row>
    <row r="751" spans="3:8" ht="12.75">
      <c r="C751" s="174"/>
      <c r="D751" s="265"/>
      <c r="E751" s="266"/>
      <c r="F751" s="266"/>
      <c r="G751" s="266"/>
      <c r="H751" s="266"/>
    </row>
    <row r="752" spans="3:8" ht="12.75">
      <c r="C752" s="174"/>
      <c r="D752" s="265"/>
      <c r="E752" s="266"/>
      <c r="F752" s="266"/>
      <c r="G752" s="266"/>
      <c r="H752" s="266"/>
    </row>
    <row r="753" spans="3:8" ht="12.75">
      <c r="C753" s="174"/>
      <c r="D753" s="265"/>
      <c r="E753" s="266"/>
      <c r="F753" s="266"/>
      <c r="G753" s="266"/>
      <c r="H753" s="266"/>
    </row>
    <row r="754" spans="3:8" ht="12.75">
      <c r="C754" s="174"/>
      <c r="D754" s="265"/>
      <c r="E754" s="266"/>
      <c r="F754" s="266"/>
      <c r="G754" s="266"/>
      <c r="H754" s="266"/>
    </row>
    <row r="755" spans="3:8" ht="12.75">
      <c r="C755" s="174"/>
      <c r="D755" s="265"/>
      <c r="E755" s="266"/>
      <c r="F755" s="266"/>
      <c r="G755" s="266"/>
      <c r="H755" s="266"/>
    </row>
    <row r="756" spans="3:8" ht="12.75">
      <c r="C756" s="174"/>
      <c r="D756" s="265"/>
      <c r="E756" s="266"/>
      <c r="F756" s="266"/>
      <c r="G756" s="266"/>
      <c r="H756" s="266"/>
    </row>
    <row r="757" spans="3:8" ht="12.75">
      <c r="C757" s="174"/>
      <c r="D757" s="265"/>
      <c r="E757" s="266"/>
      <c r="F757" s="266"/>
      <c r="G757" s="266"/>
      <c r="H757" s="266"/>
    </row>
    <row r="758" spans="3:8" ht="12.75">
      <c r="C758" s="174"/>
      <c r="D758" s="265"/>
      <c r="E758" s="266"/>
      <c r="F758" s="266"/>
      <c r="G758" s="266"/>
      <c r="H758" s="266"/>
    </row>
    <row r="759" spans="3:8" ht="12.75">
      <c r="C759" s="174"/>
      <c r="D759" s="265"/>
      <c r="E759" s="266"/>
      <c r="F759" s="266"/>
      <c r="G759" s="266"/>
      <c r="H759" s="266"/>
    </row>
    <row r="760" spans="3:8" ht="12.75">
      <c r="C760" s="174"/>
      <c r="D760" s="265"/>
      <c r="E760" s="266"/>
      <c r="F760" s="266"/>
      <c r="G760" s="266"/>
      <c r="H760" s="266"/>
    </row>
    <row r="761" spans="3:8" ht="12.75">
      <c r="C761" s="174"/>
      <c r="D761" s="265"/>
      <c r="E761" s="266"/>
      <c r="F761" s="266"/>
      <c r="G761" s="266"/>
      <c r="H761" s="266"/>
    </row>
    <row r="762" spans="3:8" ht="12.75">
      <c r="C762" s="174"/>
      <c r="D762" s="265"/>
      <c r="E762" s="266"/>
      <c r="F762" s="266"/>
      <c r="G762" s="266"/>
      <c r="H762" s="266"/>
    </row>
    <row r="763" spans="3:8" ht="12.75">
      <c r="C763" s="174"/>
      <c r="D763" s="265"/>
      <c r="E763" s="266"/>
      <c r="F763" s="266"/>
      <c r="G763" s="266"/>
      <c r="H763" s="266"/>
    </row>
    <row r="764" spans="3:8" ht="12.75">
      <c r="C764" s="174"/>
      <c r="D764" s="265"/>
      <c r="E764" s="266"/>
      <c r="F764" s="266"/>
      <c r="G764" s="266"/>
      <c r="H764" s="266"/>
    </row>
    <row r="765" spans="3:8" ht="12.75">
      <c r="C765" s="174"/>
      <c r="D765" s="265"/>
      <c r="E765" s="266"/>
      <c r="F765" s="266"/>
      <c r="G765" s="266"/>
      <c r="H765" s="266"/>
    </row>
    <row r="766" spans="3:8" ht="12.75">
      <c r="C766" s="174"/>
      <c r="D766" s="265"/>
      <c r="E766" s="266"/>
      <c r="F766" s="266"/>
      <c r="G766" s="266"/>
      <c r="H766" s="266"/>
    </row>
    <row r="767" spans="3:8" ht="12.75">
      <c r="C767" s="174"/>
      <c r="D767" s="265"/>
      <c r="E767" s="266"/>
      <c r="F767" s="266"/>
      <c r="G767" s="266"/>
      <c r="H767" s="266"/>
    </row>
    <row r="768" spans="3:8" ht="12.75">
      <c r="C768" s="174"/>
      <c r="D768" s="265"/>
      <c r="E768" s="266"/>
      <c r="F768" s="266"/>
      <c r="G768" s="266"/>
      <c r="H768" s="266"/>
    </row>
    <row r="769" spans="3:8" ht="12.75">
      <c r="C769" s="174"/>
      <c r="D769" s="265"/>
      <c r="E769" s="266"/>
      <c r="F769" s="266"/>
      <c r="G769" s="266"/>
      <c r="H769" s="266"/>
    </row>
    <row r="770" spans="3:8" ht="12.75">
      <c r="C770" s="174"/>
      <c r="D770" s="265"/>
      <c r="E770" s="266"/>
      <c r="F770" s="266"/>
      <c r="G770" s="266"/>
      <c r="H770" s="266"/>
    </row>
    <row r="771" spans="3:8" ht="12.75">
      <c r="C771" s="174"/>
      <c r="D771" s="265"/>
      <c r="E771" s="266"/>
      <c r="F771" s="266"/>
      <c r="G771" s="266"/>
      <c r="H771" s="266"/>
    </row>
    <row r="772" spans="3:8" ht="12.75">
      <c r="C772" s="174"/>
      <c r="D772" s="265"/>
      <c r="E772" s="266"/>
      <c r="F772" s="266"/>
      <c r="G772" s="266"/>
      <c r="H772" s="266"/>
    </row>
    <row r="773" spans="3:8" ht="12.75">
      <c r="C773" s="174"/>
      <c r="D773" s="265"/>
      <c r="E773" s="266"/>
      <c r="F773" s="266"/>
      <c r="G773" s="266"/>
      <c r="H773" s="266"/>
    </row>
    <row r="774" spans="3:8" ht="12.75">
      <c r="C774" s="174"/>
      <c r="D774" s="265"/>
      <c r="E774" s="266"/>
      <c r="F774" s="266"/>
      <c r="G774" s="266"/>
      <c r="H774" s="266"/>
    </row>
    <row r="775" spans="3:8" ht="12.75">
      <c r="C775" s="174"/>
      <c r="D775" s="265"/>
      <c r="E775" s="266"/>
      <c r="F775" s="266"/>
      <c r="G775" s="266"/>
      <c r="H775" s="266"/>
    </row>
    <row r="776" spans="3:8" ht="12.75">
      <c r="C776" s="174"/>
      <c r="D776" s="265"/>
      <c r="E776" s="266"/>
      <c r="F776" s="266"/>
      <c r="G776" s="266"/>
      <c r="H776" s="266"/>
    </row>
    <row r="777" spans="3:8" ht="12.75">
      <c r="C777" s="174"/>
      <c r="D777" s="265"/>
      <c r="E777" s="266"/>
      <c r="F777" s="266"/>
      <c r="G777" s="266"/>
      <c r="H777" s="266"/>
    </row>
    <row r="778" spans="3:8" ht="12.75">
      <c r="C778" s="174"/>
      <c r="D778" s="265"/>
      <c r="E778" s="266"/>
      <c r="F778" s="266"/>
      <c r="G778" s="266"/>
      <c r="H778" s="266"/>
    </row>
    <row r="779" spans="3:8" ht="12.75">
      <c r="C779" s="174"/>
      <c r="D779" s="265"/>
      <c r="E779" s="266"/>
      <c r="F779" s="266"/>
      <c r="G779" s="266"/>
      <c r="H779" s="266"/>
    </row>
    <row r="780" spans="3:8" ht="12.75">
      <c r="C780" s="174"/>
      <c r="D780" s="265"/>
      <c r="E780" s="266"/>
      <c r="F780" s="266"/>
      <c r="G780" s="266"/>
      <c r="H780" s="266"/>
    </row>
    <row r="781" spans="3:8" ht="12.75">
      <c r="C781" s="174"/>
      <c r="D781" s="265"/>
      <c r="E781" s="266"/>
      <c r="F781" s="266"/>
      <c r="G781" s="266"/>
      <c r="H781" s="266"/>
    </row>
    <row r="782" spans="3:8" ht="12.75">
      <c r="C782" s="174"/>
      <c r="D782" s="265"/>
      <c r="E782" s="266"/>
      <c r="F782" s="266"/>
      <c r="G782" s="266"/>
      <c r="H782" s="266"/>
    </row>
    <row r="783" spans="3:8" ht="12.75">
      <c r="C783" s="174"/>
      <c r="D783" s="265"/>
      <c r="E783" s="266"/>
      <c r="F783" s="266"/>
      <c r="G783" s="266"/>
      <c r="H783" s="266"/>
    </row>
    <row r="784" spans="3:8" ht="12.75">
      <c r="C784" s="174"/>
      <c r="D784" s="265"/>
      <c r="E784" s="266"/>
      <c r="F784" s="266"/>
      <c r="G784" s="266"/>
      <c r="H784" s="266"/>
    </row>
    <row r="785" spans="3:8" ht="12.75">
      <c r="C785" s="174"/>
      <c r="D785" s="265"/>
      <c r="E785" s="266"/>
      <c r="F785" s="266"/>
      <c r="G785" s="266"/>
      <c r="H785" s="266"/>
    </row>
    <row r="786" spans="3:8" ht="12.75">
      <c r="C786" s="174"/>
      <c r="D786" s="265"/>
      <c r="E786" s="266"/>
      <c r="F786" s="266"/>
      <c r="G786" s="266"/>
      <c r="H786" s="266"/>
    </row>
    <row r="787" spans="3:8" ht="12.75">
      <c r="C787" s="174"/>
      <c r="D787" s="265"/>
      <c r="E787" s="266"/>
      <c r="F787" s="266"/>
      <c r="G787" s="266"/>
      <c r="H787" s="266"/>
    </row>
    <row r="788" spans="3:8" ht="12.75">
      <c r="C788" s="174"/>
      <c r="D788" s="265"/>
      <c r="E788" s="266"/>
      <c r="F788" s="266"/>
      <c r="G788" s="266"/>
      <c r="H788" s="266"/>
    </row>
    <row r="789" spans="3:8" ht="12.75">
      <c r="C789" s="174"/>
      <c r="D789" s="265"/>
      <c r="E789" s="266"/>
      <c r="F789" s="266"/>
      <c r="G789" s="266"/>
      <c r="H789" s="266"/>
    </row>
    <row r="790" spans="3:8" ht="12.75">
      <c r="C790" s="174"/>
      <c r="D790" s="265"/>
      <c r="E790" s="266"/>
      <c r="F790" s="266"/>
      <c r="G790" s="266"/>
      <c r="H790" s="266"/>
    </row>
    <row r="791" spans="3:8" ht="12.75">
      <c r="C791" s="174"/>
      <c r="D791" s="265"/>
      <c r="E791" s="266"/>
      <c r="F791" s="266"/>
      <c r="G791" s="266"/>
      <c r="H791" s="266"/>
    </row>
    <row r="792" spans="3:8" ht="12.75">
      <c r="C792" s="174"/>
      <c r="D792" s="265"/>
      <c r="E792" s="266"/>
      <c r="F792" s="266"/>
      <c r="G792" s="266"/>
      <c r="H792" s="266"/>
    </row>
    <row r="793" spans="3:8" ht="12.75">
      <c r="C793" s="174"/>
      <c r="D793" s="265"/>
      <c r="E793" s="266"/>
      <c r="F793" s="266"/>
      <c r="G793" s="266"/>
      <c r="H793" s="266"/>
    </row>
    <row r="794" spans="3:8" ht="12.75">
      <c r="C794" s="174"/>
      <c r="D794" s="265"/>
      <c r="E794" s="266"/>
      <c r="F794" s="266"/>
      <c r="G794" s="266"/>
      <c r="H794" s="266"/>
    </row>
    <row r="795" spans="3:8" ht="12.75">
      <c r="C795" s="174"/>
      <c r="D795" s="265"/>
      <c r="E795" s="266"/>
      <c r="F795" s="266"/>
      <c r="G795" s="266"/>
      <c r="H795" s="266"/>
    </row>
  </sheetData>
  <sheetProtection selectLockedCells="1"/>
  <protectedRanges>
    <protectedRange sqref="F144:G144 G266 F171:G171 F194:G194 F212:G212 F230:G230 G146 G175 F5:G23 G198 G222 G240 G24:G25 F83:G83 F255:G255 F65:G65 G64 G82 G111 F112:G112" name="Plage1"/>
  </protectedRanges>
  <mergeCells count="239">
    <mergeCell ref="H246:H247"/>
    <mergeCell ref="H268:H269"/>
    <mergeCell ref="B2:H2"/>
    <mergeCell ref="H181:H182"/>
    <mergeCell ref="H200:H201"/>
    <mergeCell ref="H204:H205"/>
    <mergeCell ref="H224:H225"/>
    <mergeCell ref="H228:H229"/>
    <mergeCell ref="H242:H243"/>
    <mergeCell ref="H88:H89"/>
    <mergeCell ref="H113:H114"/>
    <mergeCell ref="H117:H118"/>
    <mergeCell ref="H148:H149"/>
    <mergeCell ref="H152:H153"/>
    <mergeCell ref="H177:H178"/>
    <mergeCell ref="H3:H4"/>
    <mergeCell ref="H27:H28"/>
    <mergeCell ref="H31:H32"/>
    <mergeCell ref="H66:H67"/>
    <mergeCell ref="H70:H71"/>
    <mergeCell ref="H84:H85"/>
    <mergeCell ref="F268:F269"/>
    <mergeCell ref="G268:G269"/>
    <mergeCell ref="E242:E243"/>
    <mergeCell ref="F242:F243"/>
    <mergeCell ref="G242:G243"/>
    <mergeCell ref="E246:E247"/>
    <mergeCell ref="G246:G247"/>
    <mergeCell ref="B245:G245"/>
    <mergeCell ref="F246:F247"/>
    <mergeCell ref="B268:D268"/>
    <mergeCell ref="C267:D267"/>
    <mergeCell ref="C266:G266"/>
    <mergeCell ref="B266:B267"/>
    <mergeCell ref="C257:C260"/>
    <mergeCell ref="C261:C262"/>
    <mergeCell ref="C264:C265"/>
    <mergeCell ref="B257:B263"/>
    <mergeCell ref="B264:B265"/>
    <mergeCell ref="E268:E269"/>
    <mergeCell ref="E224:E225"/>
    <mergeCell ref="C253:C256"/>
    <mergeCell ref="B248:B256"/>
    <mergeCell ref="C248:C252"/>
    <mergeCell ref="B224:D224"/>
    <mergeCell ref="B88:C89"/>
    <mergeCell ref="D88:D89"/>
    <mergeCell ref="B111:B112"/>
    <mergeCell ref="B213:B216"/>
    <mergeCell ref="C218:C220"/>
    <mergeCell ref="C213:C215"/>
    <mergeCell ref="C190:C194"/>
    <mergeCell ref="E88:E89"/>
    <mergeCell ref="C131:C132"/>
    <mergeCell ref="C135:C136"/>
    <mergeCell ref="B131:B136"/>
    <mergeCell ref="C140:C142"/>
    <mergeCell ref="C137:C139"/>
    <mergeCell ref="C133:C134"/>
    <mergeCell ref="C90:C92"/>
    <mergeCell ref="C93:C95"/>
    <mergeCell ref="C97:C99"/>
    <mergeCell ref="F152:F153"/>
    <mergeCell ref="D181:D182"/>
    <mergeCell ref="C159:C161"/>
    <mergeCell ref="D152:D153"/>
    <mergeCell ref="E152:E153"/>
    <mergeCell ref="B180:G180"/>
    <mergeCell ref="E181:E182"/>
    <mergeCell ref="C173:C174"/>
    <mergeCell ref="C143:C145"/>
    <mergeCell ref="B203:G203"/>
    <mergeCell ref="B246:C247"/>
    <mergeCell ref="B242:D242"/>
    <mergeCell ref="D246:D247"/>
    <mergeCell ref="G177:G178"/>
    <mergeCell ref="E200:E201"/>
    <mergeCell ref="B175:B176"/>
    <mergeCell ref="C164:C172"/>
    <mergeCell ref="C162:C163"/>
    <mergeCell ref="B146:B147"/>
    <mergeCell ref="C147:D147"/>
    <mergeCell ref="F148:F149"/>
    <mergeCell ref="B148:D148"/>
    <mergeCell ref="E148:E149"/>
    <mergeCell ref="E204:E205"/>
    <mergeCell ref="F204:F205"/>
    <mergeCell ref="B183:B189"/>
    <mergeCell ref="B200:D200"/>
    <mergeCell ref="B198:B199"/>
    <mergeCell ref="B152:C153"/>
    <mergeCell ref="B227:G227"/>
    <mergeCell ref="F228:F229"/>
    <mergeCell ref="G228:G229"/>
    <mergeCell ref="C175:G175"/>
    <mergeCell ref="G224:G225"/>
    <mergeCell ref="F224:F225"/>
    <mergeCell ref="B218:B221"/>
    <mergeCell ref="D204:D205"/>
    <mergeCell ref="F181:F182"/>
    <mergeCell ref="A227:A243"/>
    <mergeCell ref="C154:C156"/>
    <mergeCell ref="B228:C229"/>
    <mergeCell ref="C183:C185"/>
    <mergeCell ref="C195:C196"/>
    <mergeCell ref="B209:B212"/>
    <mergeCell ref="C236:C237"/>
    <mergeCell ref="C176:D176"/>
    <mergeCell ref="B164:B174"/>
    <mergeCell ref="B190:B197"/>
    <mergeCell ref="C25:G25"/>
    <mergeCell ref="E27:E28"/>
    <mergeCell ref="B51:B61"/>
    <mergeCell ref="E31:E32"/>
    <mergeCell ref="F31:F32"/>
    <mergeCell ref="G31:G32"/>
    <mergeCell ref="B30:G30"/>
    <mergeCell ref="C1:F1"/>
    <mergeCell ref="D3:D4"/>
    <mergeCell ref="B3:C4"/>
    <mergeCell ref="F3:F4"/>
    <mergeCell ref="E3:E4"/>
    <mergeCell ref="G3:G4"/>
    <mergeCell ref="A116:A149"/>
    <mergeCell ref="F27:F28"/>
    <mergeCell ref="G27:G28"/>
    <mergeCell ref="G66:G67"/>
    <mergeCell ref="B72:B80"/>
    <mergeCell ref="C76:C77"/>
    <mergeCell ref="C65:D65"/>
    <mergeCell ref="C55:C58"/>
    <mergeCell ref="E66:E67"/>
    <mergeCell ref="C146:G146"/>
    <mergeCell ref="A180:A201"/>
    <mergeCell ref="A2:A28"/>
    <mergeCell ref="A30:A67"/>
    <mergeCell ref="B90:B98"/>
    <mergeCell ref="B5:B18"/>
    <mergeCell ref="B34:B41"/>
    <mergeCell ref="B69:G69"/>
    <mergeCell ref="C5:C9"/>
    <mergeCell ref="C26:D26"/>
    <mergeCell ref="C34:C37"/>
    <mergeCell ref="A245:A269"/>
    <mergeCell ref="C157:C158"/>
    <mergeCell ref="B154:B158"/>
    <mergeCell ref="A203:A225"/>
    <mergeCell ref="B204:C205"/>
    <mergeCell ref="A151:A178"/>
    <mergeCell ref="B177:D177"/>
    <mergeCell ref="C241:D241"/>
    <mergeCell ref="C240:G240"/>
    <mergeCell ref="B240:B241"/>
    <mergeCell ref="C11:C12"/>
    <mergeCell ref="D31:D32"/>
    <mergeCell ref="B25:B26"/>
    <mergeCell ref="B19:B24"/>
    <mergeCell ref="C13:C17"/>
    <mergeCell ref="C62:C63"/>
    <mergeCell ref="B62:B63"/>
    <mergeCell ref="B42:B50"/>
    <mergeCell ref="C19:C21"/>
    <mergeCell ref="C22:C23"/>
    <mergeCell ref="C83:D83"/>
    <mergeCell ref="B31:C32"/>
    <mergeCell ref="B66:D66"/>
    <mergeCell ref="C44:C46"/>
    <mergeCell ref="C72:C75"/>
    <mergeCell ref="C59:C61"/>
    <mergeCell ref="C38:C40"/>
    <mergeCell ref="C51:C53"/>
    <mergeCell ref="C64:G64"/>
    <mergeCell ref="B64:B65"/>
    <mergeCell ref="B236:B239"/>
    <mergeCell ref="D228:D229"/>
    <mergeCell ref="C230:C231"/>
    <mergeCell ref="C121:C125"/>
    <mergeCell ref="E228:E229"/>
    <mergeCell ref="B230:B235"/>
    <mergeCell ref="C232:C235"/>
    <mergeCell ref="B222:B223"/>
    <mergeCell ref="C222:G222"/>
    <mergeCell ref="C223:D223"/>
    <mergeCell ref="G70:G71"/>
    <mergeCell ref="G84:G85"/>
    <mergeCell ref="B87:G87"/>
    <mergeCell ref="B70:C71"/>
    <mergeCell ref="E70:E71"/>
    <mergeCell ref="C78:C80"/>
    <mergeCell ref="F70:F71"/>
    <mergeCell ref="D70:D71"/>
    <mergeCell ref="E84:E85"/>
    <mergeCell ref="B84:D84"/>
    <mergeCell ref="C100:C103"/>
    <mergeCell ref="F117:F118"/>
    <mergeCell ref="B116:G116"/>
    <mergeCell ref="D117:D118"/>
    <mergeCell ref="B117:C118"/>
    <mergeCell ref="G117:G118"/>
    <mergeCell ref="E113:E114"/>
    <mergeCell ref="F66:F67"/>
    <mergeCell ref="B119:B120"/>
    <mergeCell ref="B109:B110"/>
    <mergeCell ref="G113:G114"/>
    <mergeCell ref="C109:C110"/>
    <mergeCell ref="C111:G111"/>
    <mergeCell ref="F84:F85"/>
    <mergeCell ref="B100:B108"/>
    <mergeCell ref="F113:F114"/>
    <mergeCell ref="E117:E118"/>
    <mergeCell ref="B181:C182"/>
    <mergeCell ref="C198:G198"/>
    <mergeCell ref="C188:C189"/>
    <mergeCell ref="F200:F201"/>
    <mergeCell ref="B206:B208"/>
    <mergeCell ref="G204:G205"/>
    <mergeCell ref="G200:G201"/>
    <mergeCell ref="G181:G182"/>
    <mergeCell ref="C199:D199"/>
    <mergeCell ref="F177:F178"/>
    <mergeCell ref="G148:G149"/>
    <mergeCell ref="G152:G153"/>
    <mergeCell ref="B151:G151"/>
    <mergeCell ref="C128:C130"/>
    <mergeCell ref="C126:C127"/>
    <mergeCell ref="B159:B163"/>
    <mergeCell ref="B137:B145"/>
    <mergeCell ref="B121:B130"/>
    <mergeCell ref="E177:E178"/>
    <mergeCell ref="A69:A85"/>
    <mergeCell ref="A87:A114"/>
    <mergeCell ref="C112:D112"/>
    <mergeCell ref="C104:C106"/>
    <mergeCell ref="C107:C108"/>
    <mergeCell ref="B82:B83"/>
    <mergeCell ref="B113:D113"/>
    <mergeCell ref="C82:G82"/>
    <mergeCell ref="G88:G89"/>
    <mergeCell ref="F88:F89"/>
  </mergeCells>
  <printOptions/>
  <pageMargins left="0.4724409448818898" right="0.31496062992125984" top="0.5118110236220472" bottom="0.3937007874015748" header="0.1968503937007874" footer="0.2755905511811024"/>
  <pageSetup horizontalDpi="600" verticalDpi="600" orientation="portrait" paperSize="9" scale="40" r:id="rId1"/>
  <headerFooter alignWithMargins="0">
    <oddHeader>&amp;C&amp;36EVALUATION PROJET BATIMENT</oddHeader>
  </headerFooter>
  <rowBreaks count="9" manualBreakCount="9">
    <brk id="29" max="6" man="1"/>
    <brk id="68" max="6" man="1"/>
    <brk id="86" max="6" man="1"/>
    <brk id="115" max="6" man="1"/>
    <brk id="150" max="6" man="1"/>
    <brk id="179" max="6" man="1"/>
    <brk id="202" max="6" man="1"/>
    <brk id="226" max="6" man="1"/>
    <brk id="24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zoomScale="70" zoomScaleNormal="70" zoomScaleSheetLayoutView="70" zoomScalePageLayoutView="0" workbookViewId="0" topLeftCell="B1">
      <pane ySplit="4" topLeftCell="A5" activePane="bottomLeft" state="frozen"/>
      <selection pane="topLeft" activeCell="A1" sqref="A1"/>
      <selection pane="bottomLeft" activeCell="B10" sqref="B10:B12"/>
    </sheetView>
  </sheetViews>
  <sheetFormatPr defaultColWidth="11.421875" defaultRowHeight="12.75" outlineLevelRow="2" outlineLevelCol="1"/>
  <cols>
    <col min="1" max="1" width="12.8515625" style="2" bestFit="1" customWidth="1"/>
    <col min="2" max="2" width="58.28125" style="2" customWidth="1"/>
    <col min="3" max="3" width="25.7109375" style="2" customWidth="1"/>
    <col min="4" max="4" width="25.7109375" style="5" customWidth="1"/>
    <col min="5" max="7" width="25.7109375" style="2" customWidth="1"/>
    <col min="8" max="9" width="25.7109375" style="1" customWidth="1"/>
    <col min="10" max="10" width="27.57421875" style="1" customWidth="1"/>
    <col min="11" max="11" width="33.8515625" style="1" bestFit="1" customWidth="1" outlineLevel="1"/>
    <col min="12" max="12" width="13.28125" style="1" customWidth="1" outlineLevel="1"/>
    <col min="13" max="13" width="21.8515625" style="1" customWidth="1" outlineLevel="1"/>
    <col min="14" max="21" width="13.421875" style="1" bestFit="1" customWidth="1"/>
    <col min="22" max="16384" width="11.421875" style="1" customWidth="1"/>
  </cols>
  <sheetData>
    <row r="1" spans="1:21" ht="133.5" customHeight="1" thickBot="1">
      <c r="A1" s="80"/>
      <c r="B1" s="80"/>
      <c r="C1" s="80"/>
      <c r="D1" s="81"/>
      <c r="E1" s="80"/>
      <c r="F1" s="82"/>
      <c r="G1" s="80"/>
      <c r="H1" s="83" t="s">
        <v>142</v>
      </c>
      <c r="I1" s="84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1" ht="30" customHeight="1">
      <c r="A2" s="86" t="s">
        <v>247</v>
      </c>
      <c r="B2" s="86" t="s">
        <v>248</v>
      </c>
      <c r="C2" s="87" t="s">
        <v>52</v>
      </c>
      <c r="D2" s="88" t="s">
        <v>331</v>
      </c>
      <c r="E2" s="89"/>
      <c r="F2" s="88" t="s">
        <v>330</v>
      </c>
      <c r="G2" s="89"/>
      <c r="H2" s="90" t="s">
        <v>331</v>
      </c>
      <c r="I2" s="90" t="s">
        <v>330</v>
      </c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1:21" ht="15.75" customHeight="1">
      <c r="A3" s="86"/>
      <c r="B3" s="86"/>
      <c r="C3" s="91"/>
      <c r="D3" s="92"/>
      <c r="E3" s="93"/>
      <c r="F3" s="92"/>
      <c r="G3" s="93"/>
      <c r="H3" s="94" t="s">
        <v>53</v>
      </c>
      <c r="I3" s="94" t="s">
        <v>53</v>
      </c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21" ht="16.5" thickBot="1">
      <c r="A4" s="86"/>
      <c r="B4" s="86"/>
      <c r="C4" s="95"/>
      <c r="D4" s="96"/>
      <c r="E4" s="97"/>
      <c r="F4" s="96"/>
      <c r="G4" s="97"/>
      <c r="H4" s="98"/>
      <c r="I4" s="98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</row>
    <row r="5" spans="1:21" ht="34.5" customHeight="1">
      <c r="A5" s="99" t="s">
        <v>146</v>
      </c>
      <c r="B5" s="100" t="s">
        <v>169</v>
      </c>
      <c r="C5" s="101"/>
      <c r="D5" s="101"/>
      <c r="E5" s="101"/>
      <c r="F5" s="102"/>
      <c r="G5" s="102"/>
      <c r="H5" s="103"/>
      <c r="I5" s="103"/>
      <c r="J5" s="85"/>
      <c r="K5" s="104" t="s">
        <v>170</v>
      </c>
      <c r="L5" s="105"/>
      <c r="M5" s="106"/>
      <c r="N5" s="85"/>
      <c r="O5" s="85"/>
      <c r="P5" s="85"/>
      <c r="Q5" s="85"/>
      <c r="R5" s="85"/>
      <c r="S5" s="85"/>
      <c r="T5" s="85"/>
      <c r="U5" s="85"/>
    </row>
    <row r="6" spans="1:21" ht="15.75" outlineLevel="1">
      <c r="A6" s="107"/>
      <c r="B6" s="108" t="s">
        <v>132</v>
      </c>
      <c r="C6" s="109">
        <f>'analyse du projet'!$E$27</f>
        <v>20</v>
      </c>
      <c r="D6" s="110" t="str">
        <f>IF(H6&gt;=15,"Très prioritaire",IF(H6&gt;=10,"Prioritaire",IF(H6&gt;=4,"Peu prioritaire",IF(H6&lt;=3,"Points obligatoires"))))</f>
        <v>Points obligatoires</v>
      </c>
      <c r="E6" s="111" t="str">
        <f>IF(D6="Très prioritaire","Entre 15 et 20 points",IF(D6="Prioritaire","Entre 10 et 14 points",IF(D6="Peu prioritaire","Entre 4 et 9 points","Erreur se saisie")))</f>
        <v>Erreur se saisie</v>
      </c>
      <c r="F6" s="110" t="str">
        <f>IF(I6&gt;=15,"Très prioritaire",IF(I6&gt;=10,"Prioritaire",IF(I6&gt;=4,"Peu prioritaire",IF(I6&lt;=3,"Points obligatoires"))))</f>
        <v>Points obligatoires</v>
      </c>
      <c r="G6" s="111" t="str">
        <f>IF(F6="Très prioritaire","Entre 15 et 20 points",IF(F6="Prioritaire","Entre 10 et 14 points",IF(F6="Peu prioritaire","Entre 4 et 9 points","Erreur se saisie")))</f>
        <v>Erreur se saisie</v>
      </c>
      <c r="H6" s="112">
        <f>'analyse du projet'!F27</f>
        <v>0</v>
      </c>
      <c r="I6" s="112">
        <f>'analyse du projet'!G27</f>
        <v>0</v>
      </c>
      <c r="J6" s="113"/>
      <c r="K6" s="114"/>
      <c r="L6" s="115" t="s">
        <v>331</v>
      </c>
      <c r="M6" s="116" t="s">
        <v>204</v>
      </c>
      <c r="N6" s="85"/>
      <c r="O6" s="85"/>
      <c r="P6" s="85"/>
      <c r="Q6" s="85"/>
      <c r="R6" s="85"/>
      <c r="S6" s="85"/>
      <c r="T6" s="85"/>
      <c r="U6" s="85"/>
    </row>
    <row r="7" spans="1:21" ht="15.75" outlineLevel="1">
      <c r="A7" s="107"/>
      <c r="B7" s="117"/>
      <c r="C7" s="118"/>
      <c r="D7" s="119"/>
      <c r="E7" s="120"/>
      <c r="F7" s="119"/>
      <c r="G7" s="120"/>
      <c r="H7" s="121"/>
      <c r="I7" s="121"/>
      <c r="J7" s="85"/>
      <c r="K7" s="122" t="s">
        <v>146</v>
      </c>
      <c r="L7" s="115">
        <f>IF(D6="Très prioritaire",3,IF(D6="Prioritaire",2,IF(D6="Peu prioritaire",1,0)))</f>
        <v>0</v>
      </c>
      <c r="M7" s="115">
        <f>IF(F6="Très prioritaire",3,IF(F6="Prioritaire",2,IF(F6="Peu prioritaire",1,0)))</f>
        <v>0</v>
      </c>
      <c r="N7" s="85"/>
      <c r="O7" s="85"/>
      <c r="P7" s="85"/>
      <c r="Q7" s="85"/>
      <c r="R7" s="85"/>
      <c r="S7" s="85"/>
      <c r="T7" s="85"/>
      <c r="U7" s="85"/>
    </row>
    <row r="8" spans="1:21" ht="15.75" outlineLevel="1">
      <c r="A8" s="123"/>
      <c r="B8" s="124"/>
      <c r="C8" s="125"/>
      <c r="D8" s="126"/>
      <c r="E8" s="127"/>
      <c r="F8" s="126"/>
      <c r="G8" s="127"/>
      <c r="H8" s="128"/>
      <c r="I8" s="128"/>
      <c r="J8" s="85"/>
      <c r="K8" s="122" t="s">
        <v>147</v>
      </c>
      <c r="L8" s="115">
        <f>IF(D10="Très prioritaire",3,IF(D10="Prioritaire",2,IF(D10="Peu prioritaire",1,0)))</f>
        <v>0</v>
      </c>
      <c r="M8" s="115">
        <f>IF(F10="Très prioritaire",3,IF(F10="Prioritaire",2,IF(F10="Peu prioritaire",1,0)))</f>
        <v>0</v>
      </c>
      <c r="N8" s="85"/>
      <c r="O8" s="85"/>
      <c r="P8" s="85"/>
      <c r="Q8" s="85"/>
      <c r="R8" s="85"/>
      <c r="S8" s="85"/>
      <c r="T8" s="85"/>
      <c r="U8" s="85"/>
    </row>
    <row r="9" spans="1:21" ht="34.5" customHeight="1">
      <c r="A9" s="99" t="s">
        <v>197</v>
      </c>
      <c r="B9" s="100" t="s">
        <v>190</v>
      </c>
      <c r="C9" s="101"/>
      <c r="D9" s="101"/>
      <c r="E9" s="101"/>
      <c r="F9" s="129"/>
      <c r="G9" s="129"/>
      <c r="H9" s="130"/>
      <c r="I9" s="130"/>
      <c r="J9" s="85"/>
      <c r="K9" s="122" t="s">
        <v>148</v>
      </c>
      <c r="L9" s="115">
        <f>IF(D14="Très prioritaire",3,IF(D14="Prioritaire",2,IF(D14="Peu prioritaire",1,0)))</f>
        <v>0</v>
      </c>
      <c r="M9" s="115">
        <f>IF(F14="Très prioritaire",3,IF(F14="Prioritaire",2,IF(F14="Peu prioritaire",1,0)))</f>
        <v>0</v>
      </c>
      <c r="N9" s="85"/>
      <c r="O9" s="85"/>
      <c r="P9" s="85"/>
      <c r="Q9" s="85"/>
      <c r="R9" s="85"/>
      <c r="S9" s="85"/>
      <c r="T9" s="85"/>
      <c r="U9" s="85"/>
    </row>
    <row r="10" spans="1:21" ht="15.75" outlineLevel="1">
      <c r="A10" s="107"/>
      <c r="B10" s="108" t="s">
        <v>133</v>
      </c>
      <c r="C10" s="109">
        <f>'analyse du projet'!$E$66</f>
        <v>30</v>
      </c>
      <c r="D10" s="131" t="str">
        <f>IF(H10&gt;=20,"Très prioritaire",IF(H10&gt;=10,"Prioritaire",IF(H10&gt;=4,"Peu prioritaire",IF(H10&lt;=3,"Points obligatoires"))))</f>
        <v>Points obligatoires</v>
      </c>
      <c r="E10" s="111" t="str">
        <f>IF(D10="Très prioritaire","Entre 20 et 30 points",IF(D10="Prioritaire","Entre 10 et 19 points",IF(D10="Peu prioritaire","Entre 4 et 9 points","Erreur se saisie")))</f>
        <v>Erreur se saisie</v>
      </c>
      <c r="F10" s="131" t="str">
        <f>IF(I10&gt;=20,"Très prioritaire",IF(I10&gt;=10,"Prioritaire",IF(I10&gt;=4,"Peu prioritaire",IF(I10&lt;=3,"Points obligatoires"))))</f>
        <v>Points obligatoires</v>
      </c>
      <c r="G10" s="111" t="str">
        <f>IF(F10="Très prioritaire","Entre 20 et 30 points",IF(F10="Prioritaire","Entre 10 et 19 points",IF(F10="Peu prioritaire","Entre 4 et 9 points","Erreur se saisie")))</f>
        <v>Erreur se saisie</v>
      </c>
      <c r="H10" s="112">
        <f>'analyse du projet'!F66</f>
        <v>0</v>
      </c>
      <c r="I10" s="112">
        <f>'analyse du projet'!G66</f>
        <v>0</v>
      </c>
      <c r="J10" s="85"/>
      <c r="K10" s="122" t="s">
        <v>149</v>
      </c>
      <c r="L10" s="115">
        <f>IF(D18="Très prioritaire",3,IF(D18="Prioritaire",2,IF(D18="Peu prioritaire",1,0)))</f>
        <v>0</v>
      </c>
      <c r="M10" s="115">
        <f>IF(F18="Très prioritaire",3,IF(F18="Prioritaire",2,IF(F18="Peu prioritaire",1,0)))</f>
        <v>0</v>
      </c>
      <c r="N10" s="85"/>
      <c r="O10" s="85"/>
      <c r="P10" s="85"/>
      <c r="Q10" s="85"/>
      <c r="R10" s="85"/>
      <c r="S10" s="85"/>
      <c r="T10" s="85"/>
      <c r="U10" s="85"/>
    </row>
    <row r="11" spans="1:21" ht="15.75" outlineLevel="1">
      <c r="A11" s="107"/>
      <c r="B11" s="117"/>
      <c r="C11" s="118"/>
      <c r="D11" s="132"/>
      <c r="E11" s="120"/>
      <c r="F11" s="132"/>
      <c r="G11" s="120"/>
      <c r="H11" s="121"/>
      <c r="I11" s="121"/>
      <c r="J11" s="85"/>
      <c r="K11" s="122" t="s">
        <v>150</v>
      </c>
      <c r="L11" s="115">
        <f>IF(D22="Très prioritaire",3,IF(D22="Prioritaire",2,IF(D22="Peu prioritaire",1,0)))</f>
        <v>0</v>
      </c>
      <c r="M11" s="115">
        <f>IF(F22="Très prioritaire",3,IF(F22="Prioritaire",2,IF(F22="Peu prioritaire",1,0)))</f>
        <v>0</v>
      </c>
      <c r="N11" s="85"/>
      <c r="O11" s="85"/>
      <c r="P11" s="85"/>
      <c r="Q11" s="85"/>
      <c r="R11" s="85"/>
      <c r="S11" s="85"/>
      <c r="T11" s="85"/>
      <c r="U11" s="85"/>
    </row>
    <row r="12" spans="1:21" ht="55.5" customHeight="1" outlineLevel="1">
      <c r="A12" s="123"/>
      <c r="B12" s="124"/>
      <c r="C12" s="125"/>
      <c r="D12" s="133"/>
      <c r="E12" s="127"/>
      <c r="F12" s="133"/>
      <c r="G12" s="127"/>
      <c r="H12" s="128"/>
      <c r="I12" s="128"/>
      <c r="J12" s="85"/>
      <c r="K12" s="122" t="s">
        <v>151</v>
      </c>
      <c r="L12" s="115">
        <f>IF(D26="Très prioritaire",3,IF(D26="Prioritaire",2,IF(D26="Peu prioritaire",1,0)))</f>
        <v>0</v>
      </c>
      <c r="M12" s="115">
        <f>IF(F26="Très prioritaire",3,IF(F26="Prioritaire",2,IF(F26="Peu prioritaire",1,0)))</f>
        <v>0</v>
      </c>
      <c r="N12" s="85"/>
      <c r="O12" s="85"/>
      <c r="P12" s="85"/>
      <c r="Q12" s="85"/>
      <c r="R12" s="85"/>
      <c r="S12" s="85"/>
      <c r="T12" s="85"/>
      <c r="U12" s="85"/>
    </row>
    <row r="13" spans="1:21" ht="34.5" customHeight="1">
      <c r="A13" s="99" t="s">
        <v>198</v>
      </c>
      <c r="B13" s="100" t="s">
        <v>191</v>
      </c>
      <c r="C13" s="101"/>
      <c r="D13" s="101"/>
      <c r="E13" s="101"/>
      <c r="F13" s="129"/>
      <c r="G13" s="129"/>
      <c r="H13" s="130"/>
      <c r="I13" s="130"/>
      <c r="J13" s="85"/>
      <c r="K13" s="122" t="s">
        <v>152</v>
      </c>
      <c r="L13" s="115">
        <f>IF(D30="Très prioritaire",3,IF(D30="Prioritaire",2,IF(D30="Peu prioritaire",1,0)))</f>
        <v>0</v>
      </c>
      <c r="M13" s="115">
        <f>IF(F30="Très prioritaire",3,IF(F30="Prioritaire",2,IF(F30="Peu prioritaire",1,0)))</f>
        <v>0</v>
      </c>
      <c r="N13" s="85"/>
      <c r="O13" s="85"/>
      <c r="P13" s="85"/>
      <c r="Q13" s="85"/>
      <c r="R13" s="85"/>
      <c r="S13" s="85"/>
      <c r="T13" s="85"/>
      <c r="U13" s="85"/>
    </row>
    <row r="14" spans="1:21" ht="15.75" outlineLevel="1">
      <c r="A14" s="107"/>
      <c r="B14" s="108" t="s">
        <v>237</v>
      </c>
      <c r="C14" s="109">
        <f>'analyse du projet'!$E$84</f>
        <v>10</v>
      </c>
      <c r="D14" s="131" t="str">
        <f>IF(H14&gt;=7,"Très prioritaire",IF(H14&gt;=4,"Prioritaire",IF(H14&gt;=2,"Peu prioritaire",IF(H14&lt;=1,"Points obligatoires"))))</f>
        <v>Points obligatoires</v>
      </c>
      <c r="E14" s="111" t="str">
        <f>IF(D14="Très prioritaire","Entre 7 et 10 points",IF(D14="Prioritaire","Entre 4 et 6 points",IF(D14="Peu prioritaire","Entre 2 et 3 points","Erreur se saisie")))</f>
        <v>Erreur se saisie</v>
      </c>
      <c r="F14" s="131" t="str">
        <f>IF(I14&gt;=7,"Très prioritaire",IF(I14&gt;=4,"Prioritaire",IF(I14&gt;=2,"Peu prioritaire",IF(I14&lt;=1,"Points obligatoires"))))</f>
        <v>Points obligatoires</v>
      </c>
      <c r="G14" s="111" t="str">
        <f>IF(F14="Très prioritaire","Entre 7 et 10 points",IF(F14="Prioritaire","Entre 4 et 6 points",IF(F14="Peu prioritaire","Entre 2 et 3 points","Erreur se saisie")))</f>
        <v>Erreur se saisie</v>
      </c>
      <c r="H14" s="112">
        <f>'analyse du projet'!F84</f>
        <v>0</v>
      </c>
      <c r="I14" s="112">
        <f>'analyse du projet'!G84</f>
        <v>0</v>
      </c>
      <c r="J14" s="85"/>
      <c r="K14" s="122" t="s">
        <v>153</v>
      </c>
      <c r="L14" s="115">
        <f>IF(D34="Très prioritaire",3,IF(D34="Prioritaire",2,IF(D34="Peu prioritaire",1,0)))</f>
        <v>0</v>
      </c>
      <c r="M14" s="115">
        <f>IF(F34="Très prioritaire",3,IF(F34="Prioritaire",2,IF(F34="Peu prioritaire",1,0)))</f>
        <v>0</v>
      </c>
      <c r="N14" s="85"/>
      <c r="O14" s="85"/>
      <c r="P14" s="85"/>
      <c r="Q14" s="85"/>
      <c r="R14" s="85"/>
      <c r="S14" s="85"/>
      <c r="T14" s="85"/>
      <c r="U14" s="85"/>
    </row>
    <row r="15" spans="1:21" ht="15.75" outlineLevel="1">
      <c r="A15" s="107"/>
      <c r="B15" s="117"/>
      <c r="C15" s="118"/>
      <c r="D15" s="132"/>
      <c r="E15" s="120"/>
      <c r="F15" s="132"/>
      <c r="G15" s="120"/>
      <c r="H15" s="121"/>
      <c r="I15" s="121"/>
      <c r="J15" s="85"/>
      <c r="K15" s="122" t="s">
        <v>203</v>
      </c>
      <c r="L15" s="115">
        <f>IF(D38="Très prioritaire",3,IF(D38="Prioritaire",2,IF(D38="Peu prioritaire",1,0)))</f>
        <v>0</v>
      </c>
      <c r="M15" s="115">
        <f>IF(F38="Très prioritaire",3,IF(F38="Prioritaire",2,IF(F38="Peu prioritaire",1,0)))</f>
        <v>0</v>
      </c>
      <c r="N15" s="85"/>
      <c r="O15" s="85"/>
      <c r="P15" s="85"/>
      <c r="Q15" s="85"/>
      <c r="R15" s="85"/>
      <c r="S15" s="85"/>
      <c r="T15" s="85"/>
      <c r="U15" s="85"/>
    </row>
    <row r="16" spans="1:21" ht="16.5" outlineLevel="1" thickBot="1">
      <c r="A16" s="123"/>
      <c r="B16" s="124"/>
      <c r="C16" s="125"/>
      <c r="D16" s="133"/>
      <c r="E16" s="127"/>
      <c r="F16" s="133"/>
      <c r="G16" s="127"/>
      <c r="H16" s="128"/>
      <c r="I16" s="128"/>
      <c r="J16" s="85"/>
      <c r="K16" s="134" t="s">
        <v>154</v>
      </c>
      <c r="L16" s="135">
        <f>IF(D42="Très prioritaire",3,IF(D42="Prioritaire",2,IF(D42="Peu prioritaire",1,0)))</f>
        <v>0</v>
      </c>
      <c r="M16" s="135">
        <f>IF(F42="Très prioritaire",3,IF(F42="Prioritaire",2,IF(F42="Peu prioritaire",1,0)))</f>
        <v>0</v>
      </c>
      <c r="N16" s="85"/>
      <c r="O16" s="85"/>
      <c r="P16" s="85"/>
      <c r="Q16" s="85"/>
      <c r="R16" s="85"/>
      <c r="S16" s="85"/>
      <c r="T16" s="85"/>
      <c r="U16" s="85"/>
    </row>
    <row r="17" spans="1:21" ht="34.5" customHeight="1" thickBot="1">
      <c r="A17" s="99" t="s">
        <v>199</v>
      </c>
      <c r="B17" s="100" t="s">
        <v>192</v>
      </c>
      <c r="C17" s="101"/>
      <c r="D17" s="101"/>
      <c r="E17" s="101"/>
      <c r="F17" s="129"/>
      <c r="G17" s="129"/>
      <c r="H17" s="130"/>
      <c r="I17" s="130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</row>
    <row r="18" spans="1:21" ht="15.75" outlineLevel="1">
      <c r="A18" s="107"/>
      <c r="B18" s="108" t="s">
        <v>134</v>
      </c>
      <c r="C18" s="109">
        <f>'analyse du projet'!$E$113</f>
        <v>20</v>
      </c>
      <c r="D18" s="110" t="str">
        <f>IF(H18&gt;=15,"Très prioritaire",IF(H18&gt;=10,"Prioritaire",IF(H18&gt;=4,"Peu prioritaire",IF(H18&lt;=3,"Points obligatoires"))))</f>
        <v>Points obligatoires</v>
      </c>
      <c r="E18" s="136" t="str">
        <f>IF(D18="Très prioritaire","Entre 15 et 20 points",IF(D18="Prioritaire","Entre 10 et 14 points",IF(D18="Peu prioritaire","Entre 4 et 9 points","Erreur se saisie")))</f>
        <v>Erreur se saisie</v>
      </c>
      <c r="F18" s="110" t="str">
        <f>IF(I18&gt;=15,"Très prioritaire",IF(I18&gt;=10,"Prioritaire",IF(I18&gt;=4,"Peu prioritaire",IF(I18&lt;=3,"Points obligatoires"))))</f>
        <v>Points obligatoires</v>
      </c>
      <c r="G18" s="111" t="str">
        <f>IF(F18="Très prioritaire","Entre 15 et 20 points",IF(F18="Prioritaire","Entre 10 et 14 points",IF(F18="Peu prioritaire","Entre 4 et 9 points","Erreur se saisie")))</f>
        <v>Erreur se saisie</v>
      </c>
      <c r="H18" s="137">
        <f>'analyse du projet'!F113</f>
        <v>0</v>
      </c>
      <c r="I18" s="112">
        <f>'analyse du projet'!G113</f>
        <v>0</v>
      </c>
      <c r="J18" s="85"/>
      <c r="K18" s="104" t="s">
        <v>170</v>
      </c>
      <c r="L18" s="105"/>
      <c r="M18" s="105"/>
      <c r="N18" s="138"/>
      <c r="O18" s="138"/>
      <c r="P18" s="138"/>
      <c r="Q18" s="138"/>
      <c r="R18" s="138"/>
      <c r="S18" s="138"/>
      <c r="T18" s="138"/>
      <c r="U18" s="139"/>
    </row>
    <row r="19" spans="1:21" ht="15.75" outlineLevel="1">
      <c r="A19" s="107"/>
      <c r="B19" s="117"/>
      <c r="C19" s="118"/>
      <c r="D19" s="119"/>
      <c r="E19" s="140"/>
      <c r="F19" s="119"/>
      <c r="G19" s="120"/>
      <c r="H19" s="137"/>
      <c r="I19" s="121"/>
      <c r="J19" s="85"/>
      <c r="K19" s="141"/>
      <c r="L19" s="85"/>
      <c r="M19" s="85"/>
      <c r="N19" s="85"/>
      <c r="O19" s="85"/>
      <c r="P19" s="85"/>
      <c r="Q19" s="85"/>
      <c r="R19" s="85"/>
      <c r="S19" s="85"/>
      <c r="T19" s="85"/>
      <c r="U19" s="142"/>
    </row>
    <row r="20" spans="1:21" ht="15.75" outlineLevel="1">
      <c r="A20" s="123"/>
      <c r="B20" s="124"/>
      <c r="C20" s="125"/>
      <c r="D20" s="126"/>
      <c r="E20" s="143"/>
      <c r="F20" s="126"/>
      <c r="G20" s="127"/>
      <c r="H20" s="137"/>
      <c r="I20" s="128"/>
      <c r="J20" s="85"/>
      <c r="K20" s="141" t="s">
        <v>30</v>
      </c>
      <c r="L20" s="85">
        <v>1</v>
      </c>
      <c r="M20" s="85">
        <v>2</v>
      </c>
      <c r="N20" s="85">
        <v>3</v>
      </c>
      <c r="O20" s="85">
        <v>4</v>
      </c>
      <c r="P20" s="85">
        <v>5</v>
      </c>
      <c r="Q20" s="85">
        <v>6</v>
      </c>
      <c r="R20" s="85">
        <v>7</v>
      </c>
      <c r="S20" s="85">
        <v>8</v>
      </c>
      <c r="T20" s="85">
        <v>9</v>
      </c>
      <c r="U20" s="142">
        <v>10</v>
      </c>
    </row>
    <row r="21" spans="1:21" ht="34.5" customHeight="1">
      <c r="A21" s="99" t="s">
        <v>150</v>
      </c>
      <c r="B21" s="100" t="s">
        <v>155</v>
      </c>
      <c r="C21" s="101"/>
      <c r="D21" s="101"/>
      <c r="E21" s="101"/>
      <c r="F21" s="129"/>
      <c r="G21" s="129"/>
      <c r="H21" s="130"/>
      <c r="I21" s="130"/>
      <c r="J21" s="85"/>
      <c r="K21" s="141" t="s">
        <v>29</v>
      </c>
      <c r="L21" s="85">
        <f>'analyse du projet'!E27</f>
        <v>20</v>
      </c>
      <c r="M21" s="85">
        <f>'analyse du projet'!E66</f>
        <v>30</v>
      </c>
      <c r="N21" s="85">
        <f>'analyse du projet'!E84</f>
        <v>10</v>
      </c>
      <c r="O21" s="85">
        <f>'analyse du projet'!E113</f>
        <v>20</v>
      </c>
      <c r="P21" s="85">
        <f>'analyse du projet'!E148</f>
        <v>30</v>
      </c>
      <c r="Q21" s="85">
        <f>'analyse du projet'!E177</f>
        <v>30</v>
      </c>
      <c r="R21" s="85">
        <f>'analyse du projet'!E200</f>
        <v>20</v>
      </c>
      <c r="S21" s="85">
        <f>'analyse du projet'!E224</f>
        <v>20</v>
      </c>
      <c r="T21" s="85">
        <f>'analyse du projet'!E242</f>
        <v>10</v>
      </c>
      <c r="U21" s="142">
        <f>'analyse du projet'!E268</f>
        <v>20</v>
      </c>
    </row>
    <row r="22" spans="1:21" ht="15.75" outlineLevel="1">
      <c r="A22" s="107"/>
      <c r="B22" s="108" t="s">
        <v>135</v>
      </c>
      <c r="C22" s="144">
        <f>'analyse du projet'!$E$148</f>
        <v>30</v>
      </c>
      <c r="D22" s="110" t="str">
        <f>IF(H22&gt;=20,"Très prioritaire",IF(H22&gt;=10,"Prioritaire",IF(H22&gt;=4,"Peu prioritaire",IF(H22&lt;=3,"Points obligatoires"))))</f>
        <v>Points obligatoires</v>
      </c>
      <c r="E22" s="136" t="str">
        <f>IF(D22="Très prioritaire","Entre 20 et 30 points",IF(D22="Prioritaire","Entre 10 et 19 points",IF(D22="Peu prioritaire","Entre 4 et 9 points","Erreur se saisie")))</f>
        <v>Erreur se saisie</v>
      </c>
      <c r="F22" s="110" t="str">
        <f>IF(I22&gt;=20,"Très prioritaire",IF(I22&gt;=10,"Prioritaire",IF(I22&gt;=4,"Peu prioritaire",IF(I22&lt;=3,"Points obligatoires"))))</f>
        <v>Points obligatoires</v>
      </c>
      <c r="G22" s="111" t="str">
        <f>IF(F22="Très prioritaire","Entre 20 et 30 points",IF(F22="Prioritaire","Entre 10 et 19 points",IF(F22="Peu prioritaire","Entre 4 et 9 points","Erreur se saisie")))</f>
        <v>Erreur se saisie</v>
      </c>
      <c r="H22" s="145">
        <f>'analyse du projet'!F148</f>
        <v>0</v>
      </c>
      <c r="I22" s="112">
        <f>'analyse du projet'!G148</f>
        <v>0</v>
      </c>
      <c r="J22" s="85"/>
      <c r="K22" s="141" t="s">
        <v>167</v>
      </c>
      <c r="L22" s="146">
        <f>'analyse du projet'!F27</f>
        <v>0</v>
      </c>
      <c r="M22" s="146">
        <f>'analyse du projet'!F66</f>
        <v>0</v>
      </c>
      <c r="N22" s="146">
        <f>'analyse du projet'!F84</f>
        <v>0</v>
      </c>
      <c r="O22" s="146">
        <f>'analyse du projet'!F113</f>
        <v>0</v>
      </c>
      <c r="P22" s="146">
        <f>'analyse du projet'!F148</f>
        <v>0</v>
      </c>
      <c r="Q22" s="146">
        <f>'analyse du projet'!F177</f>
        <v>0</v>
      </c>
      <c r="R22" s="146">
        <f>'analyse du projet'!F200</f>
        <v>0</v>
      </c>
      <c r="S22" s="146">
        <f>'analyse du projet'!F224</f>
        <v>0</v>
      </c>
      <c r="T22" s="146">
        <f>'analyse du projet'!F242</f>
        <v>0</v>
      </c>
      <c r="U22" s="147">
        <f>'analyse du projet'!F268</f>
        <v>0</v>
      </c>
    </row>
    <row r="23" spans="1:21" ht="15.75" outlineLevel="1">
      <c r="A23" s="107"/>
      <c r="B23" s="117"/>
      <c r="C23" s="148"/>
      <c r="D23" s="119"/>
      <c r="E23" s="140"/>
      <c r="F23" s="119"/>
      <c r="G23" s="120"/>
      <c r="H23" s="145"/>
      <c r="I23" s="121"/>
      <c r="J23" s="85"/>
      <c r="K23" s="141" t="s">
        <v>204</v>
      </c>
      <c r="L23" s="85">
        <f>'analyse du projet'!G27</f>
        <v>0</v>
      </c>
      <c r="M23" s="85">
        <f>'analyse du projet'!G66</f>
        <v>0</v>
      </c>
      <c r="N23" s="85">
        <f>'analyse du projet'!G84</f>
        <v>0</v>
      </c>
      <c r="O23" s="85">
        <f>'analyse du projet'!G113</f>
        <v>0</v>
      </c>
      <c r="P23" s="85">
        <f>'analyse du projet'!G148</f>
        <v>0</v>
      </c>
      <c r="Q23" s="85">
        <f>'analyse du projet'!G177</f>
        <v>0</v>
      </c>
      <c r="R23" s="85">
        <f>'analyse du projet'!G200</f>
        <v>0</v>
      </c>
      <c r="S23" s="85">
        <f>'analyse du projet'!G224</f>
        <v>0</v>
      </c>
      <c r="T23" s="85">
        <f>'analyse du projet'!G242</f>
        <v>0</v>
      </c>
      <c r="U23" s="142">
        <f>'analyse du projet'!G268</f>
        <v>0</v>
      </c>
    </row>
    <row r="24" spans="1:21" ht="47.25" customHeight="1" outlineLevel="1">
      <c r="A24" s="123"/>
      <c r="B24" s="124"/>
      <c r="C24" s="149"/>
      <c r="D24" s="126"/>
      <c r="E24" s="143"/>
      <c r="F24" s="126"/>
      <c r="G24" s="127"/>
      <c r="H24" s="145"/>
      <c r="I24" s="128"/>
      <c r="J24" s="85"/>
      <c r="K24" s="141" t="s">
        <v>32</v>
      </c>
      <c r="L24" s="85">
        <v>4</v>
      </c>
      <c r="M24" s="85">
        <v>4</v>
      </c>
      <c r="N24" s="85">
        <v>2</v>
      </c>
      <c r="O24" s="85">
        <v>4</v>
      </c>
      <c r="P24" s="85">
        <v>4</v>
      </c>
      <c r="Q24" s="85">
        <v>4</v>
      </c>
      <c r="R24" s="85">
        <v>4</v>
      </c>
      <c r="S24" s="85">
        <v>4</v>
      </c>
      <c r="T24" s="85">
        <v>2</v>
      </c>
      <c r="U24" s="142">
        <v>4</v>
      </c>
    </row>
    <row r="25" spans="1:21" ht="34.5" customHeight="1">
      <c r="A25" s="99" t="s">
        <v>200</v>
      </c>
      <c r="B25" s="100" t="s">
        <v>193</v>
      </c>
      <c r="C25" s="101"/>
      <c r="D25" s="101"/>
      <c r="E25" s="101"/>
      <c r="F25" s="129"/>
      <c r="G25" s="129"/>
      <c r="H25" s="130"/>
      <c r="I25" s="130"/>
      <c r="J25" s="85"/>
      <c r="K25" s="141" t="s">
        <v>31</v>
      </c>
      <c r="L25" s="85">
        <v>10</v>
      </c>
      <c r="M25" s="85">
        <v>10</v>
      </c>
      <c r="N25" s="85">
        <v>4</v>
      </c>
      <c r="O25" s="85">
        <v>10</v>
      </c>
      <c r="P25" s="85">
        <v>10</v>
      </c>
      <c r="Q25" s="85">
        <v>10</v>
      </c>
      <c r="R25" s="85">
        <v>10</v>
      </c>
      <c r="S25" s="85">
        <v>10</v>
      </c>
      <c r="T25" s="85">
        <v>4</v>
      </c>
      <c r="U25" s="142">
        <v>10</v>
      </c>
    </row>
    <row r="26" spans="1:21" ht="15.75" outlineLevel="1">
      <c r="A26" s="107"/>
      <c r="B26" s="108" t="s">
        <v>136</v>
      </c>
      <c r="C26" s="109">
        <f>'analyse du projet'!$E$177</f>
        <v>30</v>
      </c>
      <c r="D26" s="110" t="str">
        <f>IF(H26&gt;=20,"Très prioritaire",IF(H26&gt;=10,"Prioritaire",IF(H26&gt;=4,"Peu prioritaire",IF(H26&lt;=3,"Points obligatoires"))))</f>
        <v>Points obligatoires</v>
      </c>
      <c r="E26" s="136" t="str">
        <f>IF(D26="Très prioritaire","Entre 20 et 30 points",IF(D26="Prioritaire","Entre 10 et 19 points",IF(D26="Peu prioritaire","Entre 4 et 9 points","Erreur se saisie")))</f>
        <v>Erreur se saisie</v>
      </c>
      <c r="F26" s="110" t="str">
        <f>IF(I26&gt;=20,"Très prioritaire",IF(I26&gt;=10,"Prioritaire",IF(I26&gt;=4,"Peu prioritaire",IF(I26&lt;=3,"Points obligatoires"))))</f>
        <v>Points obligatoires</v>
      </c>
      <c r="G26" s="111" t="str">
        <f>IF(F26="Très prioritaire","Entre 20 et 30 points",IF(F26="Prioritaire","Entre 10 et 19 points",IF(F26="Peu prioritaire","Entre 4 et 9 points","Erreur se saisie")))</f>
        <v>Erreur se saisie</v>
      </c>
      <c r="H26" s="137">
        <f>'analyse du projet'!F177</f>
        <v>0</v>
      </c>
      <c r="I26" s="112">
        <f>'analyse du projet'!G177</f>
        <v>0</v>
      </c>
      <c r="J26" s="85"/>
      <c r="K26" s="141" t="s">
        <v>33</v>
      </c>
      <c r="L26" s="85">
        <v>15</v>
      </c>
      <c r="M26" s="85">
        <v>20</v>
      </c>
      <c r="N26" s="85">
        <v>7</v>
      </c>
      <c r="O26" s="85">
        <v>15</v>
      </c>
      <c r="P26" s="85">
        <v>20</v>
      </c>
      <c r="Q26" s="85">
        <v>20</v>
      </c>
      <c r="R26" s="85">
        <v>15</v>
      </c>
      <c r="S26" s="85">
        <v>15</v>
      </c>
      <c r="T26" s="85">
        <v>7</v>
      </c>
      <c r="U26" s="142">
        <v>15</v>
      </c>
    </row>
    <row r="27" spans="1:21" ht="15.75" outlineLevel="1">
      <c r="A27" s="107"/>
      <c r="B27" s="117"/>
      <c r="C27" s="118"/>
      <c r="D27" s="119"/>
      <c r="E27" s="140"/>
      <c r="F27" s="119"/>
      <c r="G27" s="120"/>
      <c r="H27" s="137"/>
      <c r="I27" s="121"/>
      <c r="J27" s="85"/>
      <c r="K27" s="141" t="s">
        <v>34</v>
      </c>
      <c r="L27" s="85">
        <v>20</v>
      </c>
      <c r="M27" s="85">
        <v>30</v>
      </c>
      <c r="N27" s="85">
        <v>10</v>
      </c>
      <c r="O27" s="85">
        <v>20</v>
      </c>
      <c r="P27" s="85">
        <v>30</v>
      </c>
      <c r="Q27" s="85">
        <v>30</v>
      </c>
      <c r="R27" s="85">
        <v>20</v>
      </c>
      <c r="S27" s="85">
        <v>20</v>
      </c>
      <c r="T27" s="85">
        <v>10</v>
      </c>
      <c r="U27" s="142">
        <v>20</v>
      </c>
    </row>
    <row r="28" spans="1:21" ht="15.75" outlineLevel="1">
      <c r="A28" s="123"/>
      <c r="B28" s="124"/>
      <c r="C28" s="125"/>
      <c r="D28" s="126"/>
      <c r="E28" s="143"/>
      <c r="F28" s="126"/>
      <c r="G28" s="127"/>
      <c r="H28" s="137"/>
      <c r="I28" s="128"/>
      <c r="J28" s="85"/>
      <c r="K28" s="141"/>
      <c r="L28" s="85"/>
      <c r="M28" s="85"/>
      <c r="N28" s="85"/>
      <c r="O28" s="85"/>
      <c r="P28" s="85"/>
      <c r="Q28" s="85"/>
      <c r="R28" s="85"/>
      <c r="S28" s="85"/>
      <c r="T28" s="85"/>
      <c r="U28" s="142"/>
    </row>
    <row r="29" spans="1:21" ht="34.5" customHeight="1">
      <c r="A29" s="99" t="s">
        <v>152</v>
      </c>
      <c r="B29" s="100" t="s">
        <v>156</v>
      </c>
      <c r="C29" s="101"/>
      <c r="D29" s="101"/>
      <c r="E29" s="101"/>
      <c r="F29" s="129"/>
      <c r="G29" s="129"/>
      <c r="H29" s="130"/>
      <c r="I29" s="130"/>
      <c r="J29" s="85"/>
      <c r="K29" s="141" t="s">
        <v>35</v>
      </c>
      <c r="L29" s="146">
        <f>L24-1</f>
        <v>3</v>
      </c>
      <c r="M29" s="146">
        <f aca="true" t="shared" si="0" ref="M29:U29">M24-1</f>
        <v>3</v>
      </c>
      <c r="N29" s="146">
        <f t="shared" si="0"/>
        <v>1</v>
      </c>
      <c r="O29" s="146">
        <f t="shared" si="0"/>
        <v>3</v>
      </c>
      <c r="P29" s="146">
        <f t="shared" si="0"/>
        <v>3</v>
      </c>
      <c r="Q29" s="146">
        <f t="shared" si="0"/>
        <v>3</v>
      </c>
      <c r="R29" s="146">
        <f t="shared" si="0"/>
        <v>3</v>
      </c>
      <c r="S29" s="146">
        <f t="shared" si="0"/>
        <v>3</v>
      </c>
      <c r="T29" s="146">
        <f t="shared" si="0"/>
        <v>1</v>
      </c>
      <c r="U29" s="147">
        <f t="shared" si="0"/>
        <v>3</v>
      </c>
    </row>
    <row r="30" spans="1:21" ht="15.75" outlineLevel="1">
      <c r="A30" s="107"/>
      <c r="B30" s="108" t="s">
        <v>137</v>
      </c>
      <c r="C30" s="144">
        <f>'analyse du projet'!$E$200</f>
        <v>20</v>
      </c>
      <c r="D30" s="110" t="str">
        <f>IF(H30&gt;=15,"Très prioritaire",IF(H30&gt;=10,"Prioritaire",IF(H30&gt;=4,"Peu prioritaire",IF(H30&lt;=3,"Points obligatoires"))))</f>
        <v>Points obligatoires</v>
      </c>
      <c r="E30" s="136" t="str">
        <f>IF(D30="Très prioritaire","Entre 15 et 20 points",IF(D30="Prioritaire","Entre 10 et 14 points",IF(D30="Peu prioritaire","Entre 4 et 9 points","Erreur se saisie")))</f>
        <v>Erreur se saisie</v>
      </c>
      <c r="F30" s="110" t="str">
        <f>IF(I30&gt;=15,"Très prioritaire",IF(I30&gt;=10,"Prioritaire",IF(I30&gt;=4,"Peu prioritaire",IF(I30&lt;=3,"Points obligatoires"))))</f>
        <v>Points obligatoires</v>
      </c>
      <c r="G30" s="111" t="str">
        <f>IF(F30="Très prioritaire","Entre 15 et 20 points",IF(F30="Prioritaire","Entre 10 et 14 points",IF(F30="Peu prioritaire","Entre 4 et 9 points","Erreur se saisie")))</f>
        <v>Erreur se saisie</v>
      </c>
      <c r="H30" s="145">
        <f>'analyse du projet'!F200</f>
        <v>0</v>
      </c>
      <c r="I30" s="112">
        <f>'analyse du projet'!G200</f>
        <v>0</v>
      </c>
      <c r="J30" s="85"/>
      <c r="K30" s="141" t="s">
        <v>32</v>
      </c>
      <c r="L30" s="85">
        <f>L25-L24</f>
        <v>6</v>
      </c>
      <c r="M30" s="85">
        <f aca="true" t="shared" si="1" ref="M30:U30">M25-M24</f>
        <v>6</v>
      </c>
      <c r="N30" s="85">
        <f t="shared" si="1"/>
        <v>2</v>
      </c>
      <c r="O30" s="85">
        <f t="shared" si="1"/>
        <v>6</v>
      </c>
      <c r="P30" s="85">
        <f t="shared" si="1"/>
        <v>6</v>
      </c>
      <c r="Q30" s="85">
        <f t="shared" si="1"/>
        <v>6</v>
      </c>
      <c r="R30" s="85">
        <f t="shared" si="1"/>
        <v>6</v>
      </c>
      <c r="S30" s="85">
        <f t="shared" si="1"/>
        <v>6</v>
      </c>
      <c r="T30" s="85">
        <f t="shared" si="1"/>
        <v>2</v>
      </c>
      <c r="U30" s="142">
        <f t="shared" si="1"/>
        <v>6</v>
      </c>
    </row>
    <row r="31" spans="1:21" ht="15.75" outlineLevel="1">
      <c r="A31" s="107"/>
      <c r="B31" s="117"/>
      <c r="C31" s="148"/>
      <c r="D31" s="119"/>
      <c r="E31" s="140"/>
      <c r="F31" s="119"/>
      <c r="G31" s="120"/>
      <c r="H31" s="145"/>
      <c r="I31" s="121"/>
      <c r="J31" s="85"/>
      <c r="K31" s="141" t="s">
        <v>31</v>
      </c>
      <c r="L31" s="85">
        <f>L26-L25</f>
        <v>5</v>
      </c>
      <c r="M31" s="85">
        <f aca="true" t="shared" si="2" ref="M31:U31">M26-M25</f>
        <v>10</v>
      </c>
      <c r="N31" s="85">
        <f t="shared" si="2"/>
        <v>3</v>
      </c>
      <c r="O31" s="85">
        <f t="shared" si="2"/>
        <v>5</v>
      </c>
      <c r="P31" s="85">
        <f t="shared" si="2"/>
        <v>10</v>
      </c>
      <c r="Q31" s="85">
        <f t="shared" si="2"/>
        <v>10</v>
      </c>
      <c r="R31" s="85">
        <f t="shared" si="2"/>
        <v>5</v>
      </c>
      <c r="S31" s="85">
        <f t="shared" si="2"/>
        <v>5</v>
      </c>
      <c r="T31" s="85">
        <f t="shared" si="2"/>
        <v>3</v>
      </c>
      <c r="U31" s="142">
        <f t="shared" si="2"/>
        <v>5</v>
      </c>
    </row>
    <row r="32" spans="1:21" ht="15.75" outlineLevel="2">
      <c r="A32" s="123"/>
      <c r="B32" s="124"/>
      <c r="C32" s="149"/>
      <c r="D32" s="126"/>
      <c r="E32" s="143"/>
      <c r="F32" s="126"/>
      <c r="G32" s="127"/>
      <c r="H32" s="145"/>
      <c r="I32" s="128"/>
      <c r="J32" s="85"/>
      <c r="K32" s="141" t="s">
        <v>33</v>
      </c>
      <c r="L32" s="85">
        <v>6</v>
      </c>
      <c r="M32" s="85">
        <v>11</v>
      </c>
      <c r="N32" s="85">
        <v>4</v>
      </c>
      <c r="O32" s="85">
        <v>6</v>
      </c>
      <c r="P32" s="85">
        <v>11</v>
      </c>
      <c r="Q32" s="85">
        <v>11</v>
      </c>
      <c r="R32" s="85">
        <v>6</v>
      </c>
      <c r="S32" s="85">
        <v>6</v>
      </c>
      <c r="T32" s="85">
        <v>4</v>
      </c>
      <c r="U32" s="142">
        <v>6</v>
      </c>
    </row>
    <row r="33" spans="1:21" ht="34.5" customHeight="1">
      <c r="A33" s="99" t="s">
        <v>201</v>
      </c>
      <c r="B33" s="100" t="s">
        <v>194</v>
      </c>
      <c r="C33" s="101"/>
      <c r="D33" s="101"/>
      <c r="E33" s="101"/>
      <c r="F33" s="129"/>
      <c r="G33" s="129"/>
      <c r="H33" s="130"/>
      <c r="I33" s="130"/>
      <c r="J33" s="85"/>
      <c r="K33" s="141" t="s">
        <v>167</v>
      </c>
      <c r="L33" s="85">
        <f>L22</f>
        <v>0</v>
      </c>
      <c r="M33" s="85">
        <f aca="true" t="shared" si="3" ref="M33:U33">M22</f>
        <v>0</v>
      </c>
      <c r="N33" s="85">
        <f t="shared" si="3"/>
        <v>0</v>
      </c>
      <c r="O33" s="85">
        <f t="shared" si="3"/>
        <v>0</v>
      </c>
      <c r="P33" s="85">
        <f t="shared" si="3"/>
        <v>0</v>
      </c>
      <c r="Q33" s="85">
        <f t="shared" si="3"/>
        <v>0</v>
      </c>
      <c r="R33" s="85">
        <f t="shared" si="3"/>
        <v>0</v>
      </c>
      <c r="S33" s="85">
        <f t="shared" si="3"/>
        <v>0</v>
      </c>
      <c r="T33" s="85">
        <f t="shared" si="3"/>
        <v>0</v>
      </c>
      <c r="U33" s="142">
        <f t="shared" si="3"/>
        <v>0</v>
      </c>
    </row>
    <row r="34" spans="1:21" ht="15.75" outlineLevel="1">
      <c r="A34" s="107"/>
      <c r="B34" s="108" t="s">
        <v>238</v>
      </c>
      <c r="C34" s="144">
        <f>'analyse du projet'!E224</f>
        <v>20</v>
      </c>
      <c r="D34" s="110" t="str">
        <f>IF(H34&gt;=15,"Très prioritaire",IF(H34&gt;=10,"Prioritaire",IF(H34&gt;=4,"Peu prioritaire",IF(H34&lt;=3,"Points obligatoires"))))</f>
        <v>Points obligatoires</v>
      </c>
      <c r="E34" s="111" t="str">
        <f>IF(D34="Très prioritaire","Entre 15 et 20 points",IF(D34="Prioritaire","Entre 10 et 14 points",IF(D34="Peu prioritaire","Entre 4 et 9 points","Erreur se saisie")))</f>
        <v>Erreur se saisie</v>
      </c>
      <c r="F34" s="131" t="str">
        <f>IF(I34&gt;=15,"Très prioritaire",IF(I34&gt;=10,"Prioritaire",IF(I34&gt;=4,"Peu prioritaire",IF(I34&lt;=3,"Points obligatoires"))))</f>
        <v>Points obligatoires</v>
      </c>
      <c r="G34" s="111" t="str">
        <f>IF(F34="Très prioritaire","Entre 15 et 20 points",IF(F34="Prioritaire","Entre 10 et 14 points",IF(F34="Peu prioritaire","Entre 4 et 9 points","Erreur se saisie")))</f>
        <v>Erreur se saisie</v>
      </c>
      <c r="H34" s="145">
        <f>'analyse du projet'!F224</f>
        <v>0</v>
      </c>
      <c r="I34" s="112">
        <f>'analyse du projet'!G224</f>
        <v>0</v>
      </c>
      <c r="J34" s="85"/>
      <c r="K34" s="141" t="s">
        <v>335</v>
      </c>
      <c r="L34" s="85">
        <f>L23+L22</f>
        <v>0</v>
      </c>
      <c r="M34" s="85">
        <f aca="true" t="shared" si="4" ref="M34:U34">M23+M22</f>
        <v>0</v>
      </c>
      <c r="N34" s="85">
        <f t="shared" si="4"/>
        <v>0</v>
      </c>
      <c r="O34" s="85">
        <f t="shared" si="4"/>
        <v>0</v>
      </c>
      <c r="P34" s="85">
        <f t="shared" si="4"/>
        <v>0</v>
      </c>
      <c r="Q34" s="85">
        <f t="shared" si="4"/>
        <v>0</v>
      </c>
      <c r="R34" s="85">
        <f t="shared" si="4"/>
        <v>0</v>
      </c>
      <c r="S34" s="85">
        <f t="shared" si="4"/>
        <v>0</v>
      </c>
      <c r="T34" s="85">
        <f t="shared" si="4"/>
        <v>0</v>
      </c>
      <c r="U34" s="142">
        <f t="shared" si="4"/>
        <v>0</v>
      </c>
    </row>
    <row r="35" spans="1:21" ht="16.5" outlineLevel="1" thickBot="1">
      <c r="A35" s="107"/>
      <c r="B35" s="117"/>
      <c r="C35" s="148"/>
      <c r="D35" s="119"/>
      <c r="E35" s="120"/>
      <c r="F35" s="132"/>
      <c r="G35" s="120"/>
      <c r="H35" s="145"/>
      <c r="I35" s="121"/>
      <c r="J35" s="85"/>
      <c r="K35" s="150" t="s">
        <v>329</v>
      </c>
      <c r="L35" s="151">
        <f>SUM(L29:L32)</f>
        <v>20</v>
      </c>
      <c r="M35" s="151">
        <f aca="true" t="shared" si="5" ref="M35:U35">SUM(M29:M32)</f>
        <v>30</v>
      </c>
      <c r="N35" s="151">
        <f t="shared" si="5"/>
        <v>10</v>
      </c>
      <c r="O35" s="151">
        <f t="shared" si="5"/>
        <v>20</v>
      </c>
      <c r="P35" s="151">
        <f t="shared" si="5"/>
        <v>30</v>
      </c>
      <c r="Q35" s="151">
        <f t="shared" si="5"/>
        <v>30</v>
      </c>
      <c r="R35" s="151">
        <f t="shared" si="5"/>
        <v>20</v>
      </c>
      <c r="S35" s="151">
        <f t="shared" si="5"/>
        <v>20</v>
      </c>
      <c r="T35" s="151">
        <f t="shared" si="5"/>
        <v>10</v>
      </c>
      <c r="U35" s="152">
        <f t="shared" si="5"/>
        <v>20</v>
      </c>
    </row>
    <row r="36" spans="1:21" ht="54.75" customHeight="1" outlineLevel="1">
      <c r="A36" s="123"/>
      <c r="B36" s="124"/>
      <c r="C36" s="149"/>
      <c r="D36" s="126"/>
      <c r="E36" s="127"/>
      <c r="F36" s="133"/>
      <c r="G36" s="127"/>
      <c r="H36" s="145"/>
      <c r="I36" s="128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</row>
    <row r="37" spans="1:21" ht="34.5" customHeight="1">
      <c r="A37" s="99" t="s">
        <v>202</v>
      </c>
      <c r="B37" s="100" t="s">
        <v>195</v>
      </c>
      <c r="C37" s="101"/>
      <c r="D37" s="101"/>
      <c r="E37" s="101"/>
      <c r="F37" s="129"/>
      <c r="G37" s="129"/>
      <c r="H37" s="130"/>
      <c r="I37" s="130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</row>
    <row r="38" spans="1:21" ht="15.75" outlineLevel="1">
      <c r="A38" s="107"/>
      <c r="B38" s="108" t="s">
        <v>138</v>
      </c>
      <c r="C38" s="109">
        <f>'analyse du projet'!$E$242</f>
        <v>10</v>
      </c>
      <c r="D38" s="110" t="str">
        <f>IF(H38&gt;=7,"Très prioritaire",IF(H38&gt;=4,"Prioritaire",IF(H38&gt;=2,"Peu prioritaire",IF(H38&lt;=1,"Points obligatoires"))))</f>
        <v>Points obligatoires</v>
      </c>
      <c r="E38" s="111" t="str">
        <f>IF(D38="Très prioritaire","Entre 7 et 10 points",IF(D38="Prioritaire","Entre 4 et 6 points",IF(D38="Peu prioritaire","Entre 2 et 3 points","Erreur se saisie")))</f>
        <v>Erreur se saisie</v>
      </c>
      <c r="F38" s="131" t="str">
        <f>IF(I38&gt;=7,"Très prioritaire",IF(I38&gt;=4,"Prioritaire",IF(I38&gt;=2,"Peu prioritaire",IF(I38&lt;=1,"Points obligatoires"))))</f>
        <v>Points obligatoires</v>
      </c>
      <c r="G38" s="111" t="str">
        <f>IF(F38="Très prioritaire","Entre 7 et 10 points",IF(F38="Prioritaire","Entre 4 et 6 points",IF(F38="Peu prioritaire","Entre 2 et 3 points","Erreur se saisie")))</f>
        <v>Erreur se saisie</v>
      </c>
      <c r="H38" s="137">
        <f>'analyse du projet'!F242</f>
        <v>0</v>
      </c>
      <c r="I38" s="112">
        <f>'analyse du projet'!G242</f>
        <v>0</v>
      </c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</row>
    <row r="39" spans="1:21" ht="15.75" outlineLevel="1">
      <c r="A39" s="107"/>
      <c r="B39" s="117"/>
      <c r="C39" s="118"/>
      <c r="D39" s="119"/>
      <c r="E39" s="120"/>
      <c r="F39" s="132"/>
      <c r="G39" s="120"/>
      <c r="H39" s="137"/>
      <c r="I39" s="121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</row>
    <row r="40" spans="1:21" ht="15.75" outlineLevel="1">
      <c r="A40" s="123"/>
      <c r="B40" s="124"/>
      <c r="C40" s="125"/>
      <c r="D40" s="126"/>
      <c r="E40" s="127"/>
      <c r="F40" s="133"/>
      <c r="G40" s="127"/>
      <c r="H40" s="137"/>
      <c r="I40" s="128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</row>
    <row r="41" spans="1:21" ht="34.5" customHeight="1">
      <c r="A41" s="99" t="s">
        <v>154</v>
      </c>
      <c r="B41" s="100" t="s">
        <v>196</v>
      </c>
      <c r="C41" s="101"/>
      <c r="D41" s="101"/>
      <c r="E41" s="101"/>
      <c r="F41" s="129"/>
      <c r="G41" s="129"/>
      <c r="H41" s="130"/>
      <c r="I41" s="130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</row>
    <row r="42" spans="1:21" ht="15.75" customHeight="1" outlineLevel="1">
      <c r="A42" s="107"/>
      <c r="B42" s="108" t="s">
        <v>139</v>
      </c>
      <c r="C42" s="144">
        <f>'analyse du projet'!$E$268</f>
        <v>20</v>
      </c>
      <c r="D42" s="110" t="str">
        <f>IF(H42&gt;=15,"Très prioritaire",IF(H42&gt;=10,"Prioritaire",IF(H42&gt;=4,"Peu prioritaire",IF(H42&lt;=3,"Points obligatoires"))))</f>
        <v>Points obligatoires</v>
      </c>
      <c r="E42" s="136" t="str">
        <f>IF(D42="Très prioritaire","Entre 15 et 20 points",IF(D42="Prioritaire","Entre 10 et 14 points",IF(D42="Peu prioritaire","Entre 4 et 9 points","Erreur se saisie")))</f>
        <v>Erreur se saisie</v>
      </c>
      <c r="F42" s="110" t="str">
        <f>IF(I42&gt;=15,"Très prioritaire",IF(I42&gt;=10,"Prioritaire",IF(I42&gt;=4,"Peu prioritaire",IF(I42&lt;=3,"Points obligatoires"))))</f>
        <v>Points obligatoires</v>
      </c>
      <c r="G42" s="111" t="str">
        <f>IF(F42="Très prioritaire","Entre 15 et 20 points",IF(F42="Prioritaire","Entre 10 et 14 points",IF(F42="Peu prioritaire","Entre 4 et 9 points","Erreur se saisie")))</f>
        <v>Erreur se saisie</v>
      </c>
      <c r="H42" s="145">
        <f>'analyse du projet'!F268</f>
        <v>0</v>
      </c>
      <c r="I42" s="112">
        <f>'analyse du projet'!G268</f>
        <v>0</v>
      </c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</row>
    <row r="43" spans="1:21" ht="15.75" outlineLevel="1">
      <c r="A43" s="107"/>
      <c r="B43" s="117"/>
      <c r="C43" s="148"/>
      <c r="D43" s="119"/>
      <c r="E43" s="140"/>
      <c r="F43" s="119"/>
      <c r="G43" s="120"/>
      <c r="H43" s="145"/>
      <c r="I43" s="121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</row>
    <row r="44" spans="1:21" ht="16.5" outlineLevel="1" thickBot="1">
      <c r="A44" s="123"/>
      <c r="B44" s="124"/>
      <c r="C44" s="149"/>
      <c r="D44" s="126"/>
      <c r="E44" s="143"/>
      <c r="F44" s="126"/>
      <c r="G44" s="127"/>
      <c r="H44" s="153"/>
      <c r="I44" s="154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</row>
    <row r="47" spans="1:9" ht="42" customHeight="1">
      <c r="A47" s="79"/>
      <c r="B47" s="79"/>
      <c r="C47" s="4"/>
      <c r="D47" s="6"/>
      <c r="E47" s="4"/>
      <c r="F47" s="4"/>
      <c r="G47" s="4"/>
      <c r="H47" s="4"/>
      <c r="I47" s="3"/>
    </row>
    <row r="48" spans="1:8" ht="15.75">
      <c r="A48" s="79"/>
      <c r="B48" s="79"/>
      <c r="C48" s="4"/>
      <c r="D48" s="6"/>
      <c r="E48" s="4"/>
      <c r="F48" s="4"/>
      <c r="G48" s="4"/>
      <c r="H48" s="4"/>
    </row>
    <row r="49" spans="1:8" ht="15.75">
      <c r="A49" s="79"/>
      <c r="B49" s="79"/>
      <c r="C49" s="4"/>
      <c r="D49" s="6"/>
      <c r="E49" s="4"/>
      <c r="F49" s="4"/>
      <c r="G49" s="4"/>
      <c r="H49" s="4"/>
    </row>
    <row r="50" spans="1:8" ht="15.75">
      <c r="A50" s="79"/>
      <c r="B50" s="79"/>
      <c r="C50" s="4"/>
      <c r="D50" s="6"/>
      <c r="E50" s="4"/>
      <c r="F50" s="4"/>
      <c r="G50" s="4"/>
      <c r="H50" s="4"/>
    </row>
    <row r="51" spans="1:8" ht="15.75">
      <c r="A51" s="79"/>
      <c r="B51" s="79"/>
      <c r="C51" s="4"/>
      <c r="D51" s="6"/>
      <c r="E51" s="4"/>
      <c r="F51" s="4"/>
      <c r="G51" s="4"/>
      <c r="H51" s="4"/>
    </row>
    <row r="52" spans="1:2" ht="15.75">
      <c r="A52" s="79"/>
      <c r="B52" s="79"/>
    </row>
    <row r="53" spans="1:2" ht="15.75">
      <c r="A53" s="79"/>
      <c r="B53" s="79"/>
    </row>
    <row r="54" spans="1:2" ht="93.75" customHeight="1">
      <c r="A54" s="79"/>
      <c r="B54" s="79"/>
    </row>
  </sheetData>
  <sheetProtection selectLockedCells="1"/>
  <mergeCells count="111">
    <mergeCell ref="K5:M5"/>
    <mergeCell ref="B5:E5"/>
    <mergeCell ref="B9:E9"/>
    <mergeCell ref="B13:E13"/>
    <mergeCell ref="B17:E17"/>
    <mergeCell ref="E26:E28"/>
    <mergeCell ref="K18:M18"/>
    <mergeCell ref="E6:E8"/>
    <mergeCell ref="H22:H24"/>
    <mergeCell ref="E18:E20"/>
    <mergeCell ref="D14:D16"/>
    <mergeCell ref="E22:E24"/>
    <mergeCell ref="H6:H8"/>
    <mergeCell ref="H10:H12"/>
    <mergeCell ref="D6:D8"/>
    <mergeCell ref="D10:D12"/>
    <mergeCell ref="E10:E12"/>
    <mergeCell ref="E14:E16"/>
    <mergeCell ref="A2:A4"/>
    <mergeCell ref="B26:B28"/>
    <mergeCell ref="A13:A16"/>
    <mergeCell ref="A17:A20"/>
    <mergeCell ref="A5:A8"/>
    <mergeCell ref="B2:B4"/>
    <mergeCell ref="A21:A24"/>
    <mergeCell ref="B6:B8"/>
    <mergeCell ref="A9:A12"/>
    <mergeCell ref="A25:A28"/>
    <mergeCell ref="F42:F44"/>
    <mergeCell ref="G42:G44"/>
    <mergeCell ref="B10:B12"/>
    <mergeCell ref="C10:C12"/>
    <mergeCell ref="D26:D28"/>
    <mergeCell ref="B18:B20"/>
    <mergeCell ref="B22:B24"/>
    <mergeCell ref="C14:C16"/>
    <mergeCell ref="C34:C36"/>
    <mergeCell ref="G34:G36"/>
    <mergeCell ref="D34:D36"/>
    <mergeCell ref="E30:E32"/>
    <mergeCell ref="F34:F36"/>
    <mergeCell ref="F38:F40"/>
    <mergeCell ref="G38:G40"/>
    <mergeCell ref="B37:E37"/>
    <mergeCell ref="E38:E40"/>
    <mergeCell ref="H42:H44"/>
    <mergeCell ref="H34:H36"/>
    <mergeCell ref="H38:H40"/>
    <mergeCell ref="E42:E44"/>
    <mergeCell ref="E34:E36"/>
    <mergeCell ref="A29:A32"/>
    <mergeCell ref="A33:A36"/>
    <mergeCell ref="B34:B36"/>
    <mergeCell ref="A41:A44"/>
    <mergeCell ref="B38:B40"/>
    <mergeCell ref="I42:I44"/>
    <mergeCell ref="D22:D24"/>
    <mergeCell ref="I30:I32"/>
    <mergeCell ref="B33:E33"/>
    <mergeCell ref="D30:D32"/>
    <mergeCell ref="B30:B32"/>
    <mergeCell ref="C30:C32"/>
    <mergeCell ref="C42:C44"/>
    <mergeCell ref="D42:D44"/>
    <mergeCell ref="C38:C40"/>
    <mergeCell ref="B42:B44"/>
    <mergeCell ref="B41:E41"/>
    <mergeCell ref="A37:A40"/>
    <mergeCell ref="D38:D40"/>
    <mergeCell ref="I38:I40"/>
    <mergeCell ref="F18:F20"/>
    <mergeCell ref="G18:G20"/>
    <mergeCell ref="F22:F24"/>
    <mergeCell ref="B21:E21"/>
    <mergeCell ref="I34:I36"/>
    <mergeCell ref="I6:I8"/>
    <mergeCell ref="I10:I12"/>
    <mergeCell ref="I14:I16"/>
    <mergeCell ref="I22:I24"/>
    <mergeCell ref="I26:I28"/>
    <mergeCell ref="G22:G24"/>
    <mergeCell ref="G26:G28"/>
    <mergeCell ref="H18:H20"/>
    <mergeCell ref="H26:H28"/>
    <mergeCell ref="C22:C24"/>
    <mergeCell ref="C26:C28"/>
    <mergeCell ref="D18:D20"/>
    <mergeCell ref="H30:H32"/>
    <mergeCell ref="F26:F28"/>
    <mergeCell ref="F30:F32"/>
    <mergeCell ref="G30:G32"/>
    <mergeCell ref="C2:C4"/>
    <mergeCell ref="I3:I4"/>
    <mergeCell ref="I18:I20"/>
    <mergeCell ref="C18:C20"/>
    <mergeCell ref="D2:E4"/>
    <mergeCell ref="H14:H16"/>
    <mergeCell ref="F10:F12"/>
    <mergeCell ref="G10:G12"/>
    <mergeCell ref="F14:F16"/>
    <mergeCell ref="G14:G16"/>
    <mergeCell ref="C6:C8"/>
    <mergeCell ref="H1:I1"/>
    <mergeCell ref="A47:B54"/>
    <mergeCell ref="H3:H4"/>
    <mergeCell ref="B29:E29"/>
    <mergeCell ref="B25:E25"/>
    <mergeCell ref="B14:B16"/>
    <mergeCell ref="F2:G4"/>
    <mergeCell ref="F6:F8"/>
    <mergeCell ref="G6:G8"/>
  </mergeCells>
  <conditionalFormatting sqref="F1:F65536">
    <cfRule type="expression" priority="6" dxfId="6" stopIfTrue="1">
      <formula>NOT(ISERROR(SEARCH("Prioritaire",F1)))</formula>
    </cfRule>
    <cfRule type="expression" priority="7" dxfId="5" stopIfTrue="1">
      <formula>NOT(ISERROR(SEARCH("Très prioritaire",F1)))</formula>
    </cfRule>
    <cfRule type="expression" priority="8" dxfId="4" stopIfTrue="1">
      <formula>NOT(ISERROR(SEARCH("Peu prioritaire",F1)))</formula>
    </cfRule>
  </conditionalFormatting>
  <conditionalFormatting sqref="D1:D5 D9:D65536">
    <cfRule type="containsText" priority="4" dxfId="1" operator="containsText" stopIfTrue="1" text="Prioritaire">
      <formula>NOT(ISERROR(SEARCH("Prioritaire",D1)))</formula>
    </cfRule>
  </conditionalFormatting>
  <conditionalFormatting sqref="D6 D10 D14 D18 D22 D26 D30 D34 D38 D42 F42 F38 F34 F30 F26 F22 F18 F14 F10 F6">
    <cfRule type="containsText" priority="1" dxfId="2" operator="containsText" stopIfTrue="1" text="Peu prioritaire">
      <formula>NOT(ISERROR(SEARCH("Peu prioritaire",D6)))</formula>
    </cfRule>
    <cfRule type="containsText" priority="3" dxfId="1" operator="containsText" stopIfTrue="1" text="Prioritaire">
      <formula>NOT(ISERROR(SEARCH("Prioritaire",D6)))</formula>
    </cfRule>
  </conditionalFormatting>
  <conditionalFormatting sqref="D6 D10 D14 F6 F10 F14 D18 F18 D22 F22 D26 F26 D30 F30 D34 F34 D38 F38 D42 F42">
    <cfRule type="containsText" priority="2" dxfId="0" operator="containsText" stopIfTrue="1" text="Très prioritaire">
      <formula>NOT(ISERROR(SEARCH("Très prioritaire",D6)))</formula>
    </cfRule>
  </conditionalFormatting>
  <printOptions/>
  <pageMargins left="0.1968503937007874" right="0.15748031496062992" top="0.45" bottom="0.1968503937007874" header="0.15748031496062992" footer="0.15748031496062992"/>
  <pageSetup fitToHeight="0" fitToWidth="1" horizontalDpi="300" verticalDpi="300" orientation="portrait" paperSize="9" scale="40" r:id="rId2"/>
  <headerFooter alignWithMargins="0">
    <oddHeader>&amp;C&amp;"Verdana,Normal"&amp;36PROFIL Qualité environnementale du bâtiment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ECGD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Certivéa</dc:creator>
  <cp:keywords/>
  <dc:description/>
  <cp:lastModifiedBy>Chrystelle TOUZEAU</cp:lastModifiedBy>
  <cp:lastPrinted>2021-10-20T08:49:13Z</cp:lastPrinted>
  <dcterms:created xsi:type="dcterms:W3CDTF">2004-04-08T07:56:18Z</dcterms:created>
  <dcterms:modified xsi:type="dcterms:W3CDTF">2021-10-20T11:28:12Z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897880922</vt:i4>
  </property>
  <property fmtid="{D5CDD505-2E9C-101B-9397-08002B2CF9AE}" pid="3" name="_EmailSubject">
    <vt:lpwstr/>
  </property>
  <property fmtid="{D5CDD505-2E9C-101B-9397-08002B2CF9AE}" pid="4" name="_AuthorEmail">
    <vt:lpwstr>soundous.benamor@certivea.fr</vt:lpwstr>
  </property>
  <property fmtid="{D5CDD505-2E9C-101B-9397-08002B2CF9AE}" pid="5" name="_AuthorEmailDisplayName">
    <vt:lpwstr>Soundous BEN AMOR</vt:lpwstr>
  </property>
  <property fmtid="{D5CDD505-2E9C-101B-9397-08002B2CF9AE}" pid="6" name="_ReviewingToolsShownOnce">
    <vt:lpwstr/>
  </property>
</Properties>
</file>